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700" tabRatio="956" activeTab="0"/>
  </bookViews>
  <sheets>
    <sheet name="Bang1-NCXD" sheetId="1" r:id="rId1"/>
    <sheet name="Bang2-KySu" sheetId="2" r:id="rId2"/>
    <sheet name="Bang3-NgheNhan" sheetId="3" r:id="rId3"/>
    <sheet name="Bang4-LaiXe" sheetId="4" r:id="rId4"/>
    <sheet name="Bang5-ThuyenTruongPho" sheetId="5" r:id="rId5"/>
    <sheet name="Bang6-ThuythuThomay" sheetId="6" r:id="rId6"/>
    <sheet name="Bang7-TauSong" sheetId="7" r:id="rId7"/>
    <sheet name="Bang8-TauBien" sheetId="8" r:id="rId8"/>
    <sheet name="Bang9-Tholan" sheetId="9" r:id="rId9"/>
  </sheets>
  <definedNames/>
  <calcPr fullCalcOnLoad="1"/>
</workbook>
</file>

<file path=xl/comments1.xml><?xml version="1.0" encoding="utf-8"?>
<comments xmlns="http://schemas.openxmlformats.org/spreadsheetml/2006/main">
  <authors>
    <author>Nguyen Tan Vu</author>
  </authors>
  <commentList>
    <comment ref="L5" authorId="0">
      <text>
        <r>
          <rPr>
            <sz val="9"/>
            <rFont val="Tahoma"/>
            <family val="2"/>
          </rPr>
          <t>Cột nhóm 9 và nhóm 10 trong Bảng 1 không cần thiết. Lý do TT 11/2019/TT-BXD hướng dẫn tính giá ca máy ban hành nhân công lái xe bậc 3/4; 4/4 không thuộc nhóm nhân công 7 bậc.</t>
        </r>
      </text>
    </comment>
  </commentList>
</comments>
</file>

<file path=xl/sharedStrings.xml><?xml version="1.0" encoding="utf-8"?>
<sst xmlns="http://schemas.openxmlformats.org/spreadsheetml/2006/main" count="301" uniqueCount="272">
  <si>
    <t>Lương ngày công</t>
  </si>
  <si>
    <t>Kỹ sư trực tiếp</t>
  </si>
  <si>
    <t>Nghệ nhân</t>
  </si>
  <si>
    <t>BẢNG 4: BẢNG TÍNH LƯƠNG CÔNG NHÂN LÁI XE</t>
  </si>
  <si>
    <t>Công nhân lái xe</t>
  </si>
  <si>
    <t>Công nhân lái xe bậc 1,1/4</t>
  </si>
  <si>
    <t>Nhân công 1,1/7</t>
  </si>
  <si>
    <t>Nhân công 1,2/7</t>
  </si>
  <si>
    <t>Nhân công 1,3/7</t>
  </si>
  <si>
    <t>Nhân công 1,4/7</t>
  </si>
  <si>
    <t>Nhân công 1,5/7</t>
  </si>
  <si>
    <t>Nhân công 1,6/7</t>
  </si>
  <si>
    <t>Nhân công 1,8/7</t>
  </si>
  <si>
    <t>Nhân công 1,9/7</t>
  </si>
  <si>
    <t>Nhân công 1,7/7</t>
  </si>
  <si>
    <t>Nhân công 2,1/7</t>
  </si>
  <si>
    <t>Nhân công 2,2/7</t>
  </si>
  <si>
    <t>Nhân công 2,3/7</t>
  </si>
  <si>
    <t>Nhân công 2,4/7</t>
  </si>
  <si>
    <t>Nhân công 2,5/7</t>
  </si>
  <si>
    <t>Nhân công 2,6/7</t>
  </si>
  <si>
    <t>Nhân công 2,7/7</t>
  </si>
  <si>
    <t>Nhân công 2,8/7</t>
  </si>
  <si>
    <t>Nhân công 2,9/7</t>
  </si>
  <si>
    <t>Nhân công 3,1/7</t>
  </si>
  <si>
    <t>Nhân công 3,2/7</t>
  </si>
  <si>
    <t>Nhân công 3,3/7</t>
  </si>
  <si>
    <t>Nhân công 3,4/7</t>
  </si>
  <si>
    <t>Nhân công 3,5/7</t>
  </si>
  <si>
    <t>Nhân công 3,6/7</t>
  </si>
  <si>
    <t>Nhân công 3,7/7</t>
  </si>
  <si>
    <t>Nhân công 3,8/7</t>
  </si>
  <si>
    <t>Nhân công 3,9/7</t>
  </si>
  <si>
    <t>Nhân công 4,1/7</t>
  </si>
  <si>
    <t>Nhân công 4,2/7</t>
  </si>
  <si>
    <t>Nhân công 4,3/7</t>
  </si>
  <si>
    <t>Nhân công 4,4/7</t>
  </si>
  <si>
    <t>Nhân công 4,5/7</t>
  </si>
  <si>
    <t>Nhân công 4,6/7</t>
  </si>
  <si>
    <t>Nhân công 4,7/7</t>
  </si>
  <si>
    <t>Nhân công 4,8/7</t>
  </si>
  <si>
    <t>Nhân công 4,9/7</t>
  </si>
  <si>
    <t>Nhân công 5,1/7</t>
  </si>
  <si>
    <t>Nhân công 5,2/7</t>
  </si>
  <si>
    <t>Nhân công 5,3/7</t>
  </si>
  <si>
    <t>Nhân công 5,4/7</t>
  </si>
  <si>
    <t>Nhân công 5,5/7</t>
  </si>
  <si>
    <t>Nhân công 5,6/7</t>
  </si>
  <si>
    <t>Nhân công 5,7/7</t>
  </si>
  <si>
    <t>Nhân công 5,8/7</t>
  </si>
  <si>
    <t>Nhân công 5,9/7</t>
  </si>
  <si>
    <t>Nhân công 6,1/7</t>
  </si>
  <si>
    <t>Nhân công 6,2/7</t>
  </si>
  <si>
    <t>Nhân công 6,3/7</t>
  </si>
  <si>
    <t>Nhân công 6,4/7</t>
  </si>
  <si>
    <t>Nhân công 6,5/7</t>
  </si>
  <si>
    <t>Nhân công 6,6/7</t>
  </si>
  <si>
    <t>Nhân công 6,7/7</t>
  </si>
  <si>
    <t>Nhân công 6,8/7</t>
  </si>
  <si>
    <t>Nhân công 6,9/7</t>
  </si>
  <si>
    <t>Nhân công xây dựng</t>
  </si>
  <si>
    <t>Nhân công 2,0/7</t>
  </si>
  <si>
    <t>Nhân công 1,0/7</t>
  </si>
  <si>
    <t>Nhân công 3,0/7</t>
  </si>
  <si>
    <t>Nhân công 4,0/7</t>
  </si>
  <si>
    <t>Nhân công 5,0/7</t>
  </si>
  <si>
    <t>Nhân công 6,0/7</t>
  </si>
  <si>
    <t>Nhân công 7,0/7</t>
  </si>
  <si>
    <t>Kỹ sư bậc 1,0/8</t>
  </si>
  <si>
    <t>Kỹ sư bậc 1,1/8</t>
  </si>
  <si>
    <t>Kỹ sư bậc 1,2/8</t>
  </si>
  <si>
    <t>Kỹ sư bậc 1,3/8</t>
  </si>
  <si>
    <t>Kỹ sư bậc 1,4/8</t>
  </si>
  <si>
    <t>Kỹ sư bậc 1,5/8</t>
  </si>
  <si>
    <t>Kỹ sư bậc 1,6/8</t>
  </si>
  <si>
    <t>Kỹ sư bậc 1,7/8</t>
  </si>
  <si>
    <t>Kỹ sư bậc 1,8/8</t>
  </si>
  <si>
    <t>Kỹ sư bậc 1,9/8</t>
  </si>
  <si>
    <t>Kỹ sư bậc 2,0/8</t>
  </si>
  <si>
    <t>Kỹ sư bậc 2,1/8</t>
  </si>
  <si>
    <t>Kỹ sư bậc 2,2/8</t>
  </si>
  <si>
    <t>Kỹ sư bậc 2,3/8</t>
  </si>
  <si>
    <t>Kỹ sư bậc 2,4/8</t>
  </si>
  <si>
    <t>Kỹ sư bậc 2,5/8</t>
  </si>
  <si>
    <t>Kỹ sư bậc 2,6/8</t>
  </si>
  <si>
    <t>Kỹ sư bậc 2,7/8</t>
  </si>
  <si>
    <t>Kỹ sư bậc 2,8/8</t>
  </si>
  <si>
    <t>Kỹ sư bậc 2,9/8</t>
  </si>
  <si>
    <t>Kỹ sư bậc 3,0/8</t>
  </si>
  <si>
    <t>Kỹ sư bậc 3,1/8</t>
  </si>
  <si>
    <t>Kỹ sư bậc 3,3/8</t>
  </si>
  <si>
    <t>Kỹ sư bậc 3,4/8</t>
  </si>
  <si>
    <t>Kỹ sư bậc 3,5/8</t>
  </si>
  <si>
    <t>Kỹ sư bậc 3,6/8</t>
  </si>
  <si>
    <t>Kỹ sư bậc 3,7/8</t>
  </si>
  <si>
    <t>Kỹ sư bậc 3,8/8</t>
  </si>
  <si>
    <t>Kỹ sư bậc 3,9/8</t>
  </si>
  <si>
    <t>Kỹ sư bậc 4,1/8</t>
  </si>
  <si>
    <t>Kỹ sư bậc 4,2/8</t>
  </si>
  <si>
    <t>Kỹ sư bậc 4,3/8</t>
  </si>
  <si>
    <t>Kỹ sư bậc 4,4/8</t>
  </si>
  <si>
    <t>Kỹ sư bậc 4,5/8</t>
  </si>
  <si>
    <t>Kỹ sư bậc 4,6/8</t>
  </si>
  <si>
    <t>Kỹ sư bậc 4,7/8</t>
  </si>
  <si>
    <t>Kỹ sư bậc 4,8/8</t>
  </si>
  <si>
    <t>Kỹ sư bậc 4,9/8</t>
  </si>
  <si>
    <t>Kỹ sư bậc 5,1/8</t>
  </si>
  <si>
    <t>Kỹ sư bậc 5,2/8</t>
  </si>
  <si>
    <t>Kỹ sư bậc 5,3/8</t>
  </si>
  <si>
    <t>Kỹ sư bậc 5,4/8</t>
  </si>
  <si>
    <t>Kỹ sư bậc 5,5/8</t>
  </si>
  <si>
    <t>Kỹ sư bậc 5,6/8</t>
  </si>
  <si>
    <t>Kỹ sư bậc 5,7/8</t>
  </si>
  <si>
    <t>Kỹ sư bậc 5,8/8</t>
  </si>
  <si>
    <t>Kỹ sư bậc 5,9/8</t>
  </si>
  <si>
    <t>Kỹ sư bậc 6,1/8</t>
  </si>
  <si>
    <t>Kỹ sư bậc 6,2/8</t>
  </si>
  <si>
    <t>Kỹ sư bậc 6,3/8</t>
  </si>
  <si>
    <t>Kỹ sư bậc 6,4/8</t>
  </si>
  <si>
    <t>Kỹ sư bậc 6,5/8</t>
  </si>
  <si>
    <t>Kỹ sư bậc 6,6/8</t>
  </si>
  <si>
    <t>Kỹ sư bậc 6,7/8</t>
  </si>
  <si>
    <t>Kỹ sư bậc 6,8/8</t>
  </si>
  <si>
    <t>Kỹ sư bậc 6,9/8</t>
  </si>
  <si>
    <t>Kỹ sư bậc 7,1/8</t>
  </si>
  <si>
    <t>Kỹ sư bậc 7,2/8</t>
  </si>
  <si>
    <t>Kỹ sư bậc 7,3/8</t>
  </si>
  <si>
    <t>Kỹ sư bậc 7,4/8</t>
  </si>
  <si>
    <t>Kỹ sư bậc 7,5/8</t>
  </si>
  <si>
    <t>Kỹ sư bậc 7,6/8</t>
  </si>
  <si>
    <t>Kỹ sư bậc 7,7/8</t>
  </si>
  <si>
    <t>Kỹ sư bậc 7,8/8</t>
  </si>
  <si>
    <t>Kỹ sư bậc 7,9/8</t>
  </si>
  <si>
    <t>Kỹ sư bậc 3,2/8</t>
  </si>
  <si>
    <t>Kỹ sư bậc 4,0/8</t>
  </si>
  <si>
    <t>Kỹ sư bậc 5,0/8</t>
  </si>
  <si>
    <t>Kỹ sư bậc 6,0/8</t>
  </si>
  <si>
    <t>Kỹ sư bậc 7,0/8</t>
  </si>
  <si>
    <t>Kỹ sư bậc 8,0/8</t>
  </si>
  <si>
    <t>Công nhân lái xe bậc 1,3/4</t>
  </si>
  <si>
    <t>Công nhân lái xe bậc 1,4/4</t>
  </si>
  <si>
    <t>Công nhân lái xe bậc 1,5/4</t>
  </si>
  <si>
    <t>Công nhân lái xe bậc 1,6/4</t>
  </si>
  <si>
    <t>Công nhân lái xe bậc 1,7/4</t>
  </si>
  <si>
    <t>Công nhân lái xe bậc 1,8/4</t>
  </si>
  <si>
    <t>Công nhân lái xe bậc 1,9/4</t>
  </si>
  <si>
    <t>Công nhân lái xe bậc 1/4</t>
  </si>
  <si>
    <t>Công nhân lái xe bậc 1,2/4</t>
  </si>
  <si>
    <t>Công nhân lái xe bậc 2/4</t>
  </si>
  <si>
    <t>Công nhân lái xe bậc 4/4</t>
  </si>
  <si>
    <t>Công nhân lái xe bậc 3/4</t>
  </si>
  <si>
    <t>Thuyền trưởng/phó</t>
  </si>
  <si>
    <t>Thuyền trưởng 1/2</t>
  </si>
  <si>
    <t>BẢNG 2: BẢNG TÍNH LƯƠNG KỸ SƯ TRỰC TIẾP</t>
  </si>
  <si>
    <t>BẢNG 3: BẢNG TÍNH LƯƠNG NGHỆ NHÂN</t>
  </si>
  <si>
    <t>Công nhân lái xe bậc 2,1/4</t>
  </si>
  <si>
    <t>Công nhân lái xe bậc 2,2/4</t>
  </si>
  <si>
    <t>Công nhân lái xe bậc 2,3/4</t>
  </si>
  <si>
    <t>Công nhân lái xe bậc 2,4/4</t>
  </si>
  <si>
    <t>Công nhân lái xe bậc 2,5/4</t>
  </si>
  <si>
    <t>Công nhân lái xe bậc 2,6/4</t>
  </si>
  <si>
    <t>Công nhân lái xe bậc 2,7/4</t>
  </si>
  <si>
    <t>Công nhân lái xe bậc 2,8/4</t>
  </si>
  <si>
    <t>Công nhân lái xe bậc 2,9/4</t>
  </si>
  <si>
    <t>Công nhân lái xe bậc 3,1/4</t>
  </si>
  <si>
    <t>Công nhân lái xe bậc 3,2/4</t>
  </si>
  <si>
    <t>Công nhân lái xe bậc 3,3/4</t>
  </si>
  <si>
    <t>Công nhân lái xe bậc 3,4/4</t>
  </si>
  <si>
    <t>Công nhân lái xe bậc 3,5/4</t>
  </si>
  <si>
    <t>Công nhân lái xe bậc 3,6/4</t>
  </si>
  <si>
    <t>Công nhân lái xe bậc 3,7/4</t>
  </si>
  <si>
    <t>Công nhân lái xe bậc 3,8/4</t>
  </si>
  <si>
    <t>Công nhân lái xe bậc 3,9/4</t>
  </si>
  <si>
    <t>Thợ lặn</t>
  </si>
  <si>
    <t>Thợ lặn bậc 1/4</t>
  </si>
  <si>
    <t>Thợ lặn bậc 2/4</t>
  </si>
  <si>
    <t>Thợ lặn bậc 3/4</t>
  </si>
  <si>
    <t>Thợ lặn bậc 4/4</t>
  </si>
  <si>
    <t>Hcb</t>
  </si>
  <si>
    <t>Nhóm 1</t>
  </si>
  <si>
    <t>Nhóm 2</t>
  </si>
  <si>
    <t>Nhóm 3</t>
  </si>
  <si>
    <t>Nhóm 4</t>
  </si>
  <si>
    <t>Nhóm 5</t>
  </si>
  <si>
    <t>Nhóm 6</t>
  </si>
  <si>
    <t>Nhóm 7</t>
  </si>
  <si>
    <t>Nhóm 8</t>
  </si>
  <si>
    <t>Nhóm 9</t>
  </si>
  <si>
    <t>Nhóm 10</t>
  </si>
  <si>
    <t>BẢNG 1: BẢNG TÍNH LƯƠNG NHÂN CÔNG XÂY DỰNG TRỰC TIẾP</t>
  </si>
  <si>
    <t>Công bố lương bình quân kỹ sư:</t>
  </si>
  <si>
    <t>Công bố lương bình quân nghệ nhân:</t>
  </si>
  <si>
    <t>Nghệ nhân bậc 1/2</t>
  </si>
  <si>
    <t>Nghệ nhân bậc 2/2</t>
  </si>
  <si>
    <t>Nghệ nhân bậc 1,1/2</t>
  </si>
  <si>
    <t>Nghệ nhân bậc 1,2/2</t>
  </si>
  <si>
    <t>Nghệ nhân bậc 1,3/2</t>
  </si>
  <si>
    <t>Nghệ nhân bậc 1,4/2</t>
  </si>
  <si>
    <t>Nghệ nhân bậc 1,5/2</t>
  </si>
  <si>
    <t>Nghệ nhân bậc 1,6/2</t>
  </si>
  <si>
    <t>Nghệ nhân bậc 1,7/2</t>
  </si>
  <si>
    <t>Nghệ nhân bậc 1,8/2</t>
  </si>
  <si>
    <t>Nghệ nhân bậc 1,9/2</t>
  </si>
  <si>
    <t>Công bố lương bình quân công nhân lái xe:</t>
  </si>
  <si>
    <t>Công bố lương bình quân thuyền trưởng, thuyền phó:</t>
  </si>
  <si>
    <t>BẢNG 5: BẢNG TÍNH LƯƠNG THUYỀN TRƯỞNG, THUYỀN PHÓ</t>
  </si>
  <si>
    <t>BẢNG 6: BẢNG TÍNH LƯƠNG THỦY THỦ, THỢ MÁY</t>
  </si>
  <si>
    <t>Thợ máy 1/4</t>
  </si>
  <si>
    <t>Thủy thủ 1/4</t>
  </si>
  <si>
    <t>Thủy thủ 2/4</t>
  </si>
  <si>
    <t>Thủy thủ 3/4</t>
  </si>
  <si>
    <t>Thủy thủ 4/4</t>
  </si>
  <si>
    <t>Công bố lương bình quân thủy thủ, thợ máy:</t>
  </si>
  <si>
    <t>Thợ máy 2/4</t>
  </si>
  <si>
    <t>Thợ máy 3/4</t>
  </si>
  <si>
    <t>Thợ máy 4/4</t>
  </si>
  <si>
    <t>II. Thợ máy</t>
  </si>
  <si>
    <t>I. Thủy thủ</t>
  </si>
  <si>
    <t>Thủy thủ, Thợ máy</t>
  </si>
  <si>
    <t>Thợ điều khiển tàu sông</t>
  </si>
  <si>
    <t>Thợ điều khiển tàu sông 1/2</t>
  </si>
  <si>
    <t>Thợ điều khiển tàu sông 2/2</t>
  </si>
  <si>
    <t>Thợ điều khiển tàu sông 1,1/2</t>
  </si>
  <si>
    <t>Thợ điều khiển tàu sông 1,2/2</t>
  </si>
  <si>
    <t>Thợ điều khiển tàu sông 1,3/2</t>
  </si>
  <si>
    <t>Thợ điều khiển tàu sông 1,4/2</t>
  </si>
  <si>
    <t>Thợ điều khiển tàu sông 1,5/2</t>
  </si>
  <si>
    <t>Thợ điều khiển tàu sông 1,6/2</t>
  </si>
  <si>
    <t>Thợ điều khiển tàu sông 1,7/2</t>
  </si>
  <si>
    <t>Thợ điều khiển tàu sông 1,8/2</t>
  </si>
  <si>
    <t>Thợ điều khiển tàu sông 1,9/2</t>
  </si>
  <si>
    <t>Công bố lương bình quân thợ điều khiển tàu sông:</t>
  </si>
  <si>
    <t>BẢNG 7: BẢNG TÍNH LƯƠNG THỢ ĐIỀU KHIỂN TÀU SÔNG</t>
  </si>
  <si>
    <t>BẢNG 8: BẢNG TÍNH LƯƠNG THỢ ĐIỀU KHIỂN TÀU BIỂN</t>
  </si>
  <si>
    <t>BẢNG 9: BẢNG TÍNH LƯƠNG THỢ LẶN</t>
  </si>
  <si>
    <t>Công bố lương bình quân thợ lặn:</t>
  </si>
  <si>
    <t>Nhóm 11</t>
  </si>
  <si>
    <t>I. Thuyền trưởng</t>
  </si>
  <si>
    <t>II. Thuyền phó</t>
  </si>
  <si>
    <t>Thuyền trưởng 1,1/2</t>
  </si>
  <si>
    <t>Thuyền trưởng 1,2/2</t>
  </si>
  <si>
    <t>Thuyền trưởng 1,3/2</t>
  </si>
  <si>
    <t>Thuyền trưởng 1,4/2</t>
  </si>
  <si>
    <t>Thuyền trưởng 1,5/2</t>
  </si>
  <si>
    <t>Thuyền trưởng 1,6/2</t>
  </si>
  <si>
    <t>Thuyền trưởng 1,7/2</t>
  </si>
  <si>
    <t>Thuyền trưởng 1,8/2</t>
  </si>
  <si>
    <t>Thuyền trưởng 1,9/2</t>
  </si>
  <si>
    <t>Thuyền phó 1/2</t>
  </si>
  <si>
    <t>Thuyền phó 1,1/2</t>
  </si>
  <si>
    <t>Thuyền phó 1,2/2</t>
  </si>
  <si>
    <t>Thuyền phó 1,3/2</t>
  </si>
  <si>
    <t>Thuyền phó 1,4/2</t>
  </si>
  <si>
    <t>Thuyền phó 1,5/2</t>
  </si>
  <si>
    <t>Thuyền phó 1,6/2</t>
  </si>
  <si>
    <t>Thuyền phó 1,7/2</t>
  </si>
  <si>
    <t>Thuyền phó 1,8/2</t>
  </si>
  <si>
    <t>Thuyền phó 1,9/2</t>
  </si>
  <si>
    <t>Thuyền phó 2/2</t>
  </si>
  <si>
    <t>Thợ điều khiển tàu biển</t>
  </si>
  <si>
    <t>(Căn cứ Thông tư số 15/2019/TT-BXD ngày 26/12/2019 của Bộ Xây dựng hướng dẫn xác định đơn giá nhân công xây dựng)</t>
  </si>
  <si>
    <t>Công bố lương bình quân NC (Vùng I):</t>
  </si>
  <si>
    <t>Lưu ý:</t>
  </si>
  <si>
    <t>Đang có mâu thuẫn ở TT số 15/2019/TT-BXD</t>
  </si>
  <si>
    <t>TT 15 xếp nhân công lái xe thuộc nhóm 9, nhóm 10</t>
  </si>
  <si>
    <t>Như vậy tại Bảng 1 bị tính thừa nhân công nhóm 9, 10</t>
  </si>
  <si>
    <t>Tại Bảng 4 phải tính lái xe (nhóm 9, nhóm 10)</t>
  </si>
  <si>
    <t>Như vậy Phụ lục số 11, mục V-Lái xe cần phải công bố Đơn giá lái xe nhóm 9 và đơn giá lái xe nhóm 10 mới đủ dữ liệu tính toán</t>
  </si>
  <si>
    <t>Chú ý</t>
  </si>
  <si>
    <t>Phụ lục số 11 công bố đơn giá nhân công lái xe.</t>
  </si>
  <si>
    <t>Thuyền trưởng 2/2</t>
  </si>
  <si>
    <t>Tuy nhiên, để tính toán được lương nhân công lái xe nhóm 9 và nhóm 10 cần phải xử lý bằng cách sử dụng lương nhân công nhóm 9 và nhóm 10 tại nhóm Nhân công xây dựng trực tiếp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</si>
</sst>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#,##0.0"/>
  </numFmts>
  <fonts count="3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u val="single"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vertical="top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right" wrapText="1"/>
    </xf>
    <xf numFmtId="0" fontId="23" fillId="0" borderId="0" xfId="0" applyFont="1" applyAlignment="1">
      <alignment/>
    </xf>
    <xf numFmtId="180" fontId="21" fillId="0" borderId="0" xfId="41" applyNumberFormat="1" applyFont="1" applyAlignment="1">
      <alignment/>
    </xf>
    <xf numFmtId="0" fontId="21" fillId="4" borderId="11" xfId="0" applyFont="1" applyFill="1" applyBorder="1" applyAlignment="1">
      <alignment/>
    </xf>
    <xf numFmtId="0" fontId="22" fillId="4" borderId="11" xfId="0" applyFont="1" applyFill="1" applyBorder="1" applyAlignment="1">
      <alignment wrapText="1"/>
    </xf>
    <xf numFmtId="0" fontId="21" fillId="4" borderId="10" xfId="0" applyFont="1" applyFill="1" applyBorder="1" applyAlignment="1">
      <alignment/>
    </xf>
    <xf numFmtId="0" fontId="22" fillId="4" borderId="10" xfId="0" applyFont="1" applyFill="1" applyBorder="1" applyAlignment="1">
      <alignment wrapText="1"/>
    </xf>
    <xf numFmtId="180" fontId="21" fillId="4" borderId="10" xfId="41" applyNumberFormat="1" applyFont="1" applyFill="1" applyBorder="1" applyAlignment="1">
      <alignment/>
    </xf>
    <xf numFmtId="0" fontId="21" fillId="4" borderId="12" xfId="0" applyFont="1" applyFill="1" applyBorder="1" applyAlignment="1">
      <alignment/>
    </xf>
    <xf numFmtId="0" fontId="22" fillId="4" borderId="12" xfId="0" applyFont="1" applyFill="1" applyBorder="1" applyAlignment="1">
      <alignment wrapText="1"/>
    </xf>
    <xf numFmtId="0" fontId="21" fillId="4" borderId="13" xfId="0" applyFont="1" applyFill="1" applyBorder="1" applyAlignment="1">
      <alignment/>
    </xf>
    <xf numFmtId="0" fontId="22" fillId="4" borderId="13" xfId="0" applyFont="1" applyFill="1" applyBorder="1" applyAlignment="1">
      <alignment wrapText="1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right" wrapText="1"/>
    </xf>
    <xf numFmtId="0" fontId="21" fillId="4" borderId="11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3" fontId="23" fillId="0" borderId="10" xfId="41" applyNumberFormat="1" applyFont="1" applyFill="1" applyBorder="1" applyAlignment="1">
      <alignment/>
    </xf>
    <xf numFmtId="3" fontId="21" fillId="4" borderId="10" xfId="41" applyNumberFormat="1" applyFont="1" applyFill="1" applyBorder="1" applyAlignment="1">
      <alignment/>
    </xf>
    <xf numFmtId="3" fontId="21" fillId="4" borderId="13" xfId="41" applyNumberFormat="1" applyFont="1" applyFill="1" applyBorder="1" applyAlignment="1">
      <alignment/>
    </xf>
    <xf numFmtId="3" fontId="23" fillId="0" borderId="13" xfId="41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3" fontId="27" fillId="24" borderId="10" xfId="41" applyNumberFormat="1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3" fontId="21" fillId="25" borderId="17" xfId="41" applyNumberFormat="1" applyFont="1" applyFill="1" applyBorder="1" applyAlignment="1">
      <alignment/>
    </xf>
    <xf numFmtId="3" fontId="21" fillId="25" borderId="12" xfId="41" applyNumberFormat="1" applyFont="1" applyFill="1" applyBorder="1" applyAlignment="1">
      <alignment/>
    </xf>
    <xf numFmtId="0" fontId="31" fillId="26" borderId="10" xfId="0" applyFont="1" applyFill="1" applyBorder="1" applyAlignment="1">
      <alignment/>
    </xf>
    <xf numFmtId="0" fontId="31" fillId="26" borderId="10" xfId="0" applyFont="1" applyFill="1" applyBorder="1" applyAlignment="1">
      <alignment horizontal="right" wrapText="1"/>
    </xf>
    <xf numFmtId="3" fontId="31" fillId="26" borderId="10" xfId="41" applyNumberFormat="1" applyFont="1" applyFill="1" applyBorder="1" applyAlignment="1">
      <alignment/>
    </xf>
    <xf numFmtId="0" fontId="31" fillId="26" borderId="10" xfId="0" applyFont="1" applyFill="1" applyBorder="1" applyAlignment="1">
      <alignment wrapText="1"/>
    </xf>
    <xf numFmtId="3" fontId="27" fillId="24" borderId="18" xfId="41" applyNumberFormat="1" applyFont="1" applyFill="1" applyBorder="1" applyAlignment="1">
      <alignment/>
    </xf>
    <xf numFmtId="3" fontId="23" fillId="0" borderId="14" xfId="41" applyNumberFormat="1" applyFont="1" applyFill="1" applyBorder="1" applyAlignment="1">
      <alignment/>
    </xf>
    <xf numFmtId="3" fontId="31" fillId="26" borderId="14" xfId="41" applyNumberFormat="1" applyFont="1" applyFill="1" applyBorder="1" applyAlignment="1">
      <alignment/>
    </xf>
    <xf numFmtId="3" fontId="21" fillId="25" borderId="13" xfId="41" applyNumberFormat="1" applyFont="1" applyFill="1" applyBorder="1" applyAlignment="1">
      <alignment/>
    </xf>
    <xf numFmtId="0" fontId="21" fillId="4" borderId="17" xfId="0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 vertical="center" wrapText="1"/>
    </xf>
    <xf numFmtId="180" fontId="23" fillId="0" borderId="10" xfId="41" applyNumberFormat="1" applyFont="1" applyFill="1" applyBorder="1" applyAlignment="1">
      <alignment/>
    </xf>
    <xf numFmtId="180" fontId="23" fillId="4" borderId="10" xfId="41" applyNumberFormat="1" applyFont="1" applyFill="1" applyBorder="1" applyAlignment="1">
      <alignment/>
    </xf>
    <xf numFmtId="0" fontId="31" fillId="26" borderId="10" xfId="0" applyFont="1" applyFill="1" applyBorder="1" applyAlignment="1">
      <alignment horizontal="left"/>
    </xf>
    <xf numFmtId="180" fontId="31" fillId="26" borderId="10" xfId="41" applyNumberFormat="1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wrapText="1"/>
    </xf>
    <xf numFmtId="180" fontId="23" fillId="0" borderId="13" xfId="41" applyNumberFormat="1" applyFont="1" applyFill="1" applyBorder="1" applyAlignment="1">
      <alignment/>
    </xf>
    <xf numFmtId="0" fontId="21" fillId="4" borderId="13" xfId="0" applyFont="1" applyFill="1" applyBorder="1" applyAlignment="1">
      <alignment horizontal="left"/>
    </xf>
    <xf numFmtId="3" fontId="21" fillId="25" borderId="10" xfId="41" applyNumberFormat="1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2" fillId="25" borderId="13" xfId="0" applyFont="1" applyFill="1" applyBorder="1" applyAlignment="1">
      <alignment wrapText="1"/>
    </xf>
    <xf numFmtId="0" fontId="21" fillId="25" borderId="11" xfId="0" applyFont="1" applyFill="1" applyBorder="1" applyAlignment="1">
      <alignment/>
    </xf>
    <xf numFmtId="0" fontId="22" fillId="25" borderId="14" xfId="0" applyFont="1" applyFill="1" applyBorder="1" applyAlignment="1">
      <alignment wrapText="1"/>
    </xf>
    <xf numFmtId="0" fontId="21" fillId="27" borderId="17" xfId="0" applyFont="1" applyFill="1" applyBorder="1" applyAlignment="1">
      <alignment horizontal="left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/>
    </xf>
    <xf numFmtId="0" fontId="22" fillId="27" borderId="13" xfId="0" applyFont="1" applyFill="1" applyBorder="1" applyAlignment="1">
      <alignment wrapText="1"/>
    </xf>
    <xf numFmtId="3" fontId="21" fillId="27" borderId="18" xfId="41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1" fillId="28" borderId="16" xfId="0" applyFont="1" applyFill="1" applyBorder="1" applyAlignment="1">
      <alignment horizontal="center"/>
    </xf>
    <xf numFmtId="3" fontId="21" fillId="28" borderId="10" xfId="41" applyNumberFormat="1" applyFont="1" applyFill="1" applyBorder="1" applyAlignment="1">
      <alignment/>
    </xf>
    <xf numFmtId="3" fontId="23" fillId="28" borderId="10" xfId="41" applyNumberFormat="1" applyFont="1" applyFill="1" applyBorder="1" applyAlignment="1">
      <alignment/>
    </xf>
    <xf numFmtId="3" fontId="27" fillId="28" borderId="10" xfId="41" applyNumberFormat="1" applyFont="1" applyFill="1" applyBorder="1" applyAlignment="1">
      <alignment/>
    </xf>
    <xf numFmtId="3" fontId="21" fillId="28" borderId="13" xfId="41" applyNumberFormat="1" applyFont="1" applyFill="1" applyBorder="1" applyAlignment="1">
      <alignment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31" fillId="26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140625" style="0" customWidth="1"/>
    <col min="2" max="2" width="26.8515625" style="0" customWidth="1"/>
    <col min="3" max="3" width="7.8515625" style="2" customWidth="1"/>
    <col min="4" max="12" width="8.421875" style="0" bestFit="1" customWidth="1"/>
    <col min="13" max="14" width="9.57421875" style="0" bestFit="1" customWidth="1"/>
  </cols>
  <sheetData>
    <row r="1" ht="12.75"/>
    <row r="2" spans="2:14" ht="22.5" customHeight="1">
      <c r="B2" s="82" t="s">
        <v>189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5.75" customHeight="1">
      <c r="B3" s="83" t="s">
        <v>260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ht="12.75"/>
    <row r="5" spans="4:14" ht="15.75">
      <c r="D5" s="6"/>
      <c r="E5" s="6"/>
      <c r="F5" s="6"/>
      <c r="G5" s="6"/>
      <c r="H5" s="6"/>
      <c r="I5" s="6"/>
      <c r="J5" s="6"/>
      <c r="K5" s="6"/>
      <c r="L5" s="84" t="s">
        <v>268</v>
      </c>
      <c r="M5" s="84"/>
      <c r="N5" s="6"/>
    </row>
    <row r="6" spans="3:14" ht="15.75">
      <c r="C6" s="38" t="s">
        <v>261</v>
      </c>
      <c r="D6" s="45">
        <v>213000</v>
      </c>
      <c r="E6" s="45">
        <v>220000</v>
      </c>
      <c r="F6" s="45">
        <v>227000</v>
      </c>
      <c r="G6" s="45">
        <v>234000</v>
      </c>
      <c r="H6" s="45">
        <v>241000</v>
      </c>
      <c r="I6" s="45">
        <v>248000</v>
      </c>
      <c r="J6" s="45">
        <v>255000</v>
      </c>
      <c r="K6" s="45">
        <v>262000</v>
      </c>
      <c r="L6" s="45">
        <v>269000</v>
      </c>
      <c r="M6" s="45">
        <v>276000</v>
      </c>
      <c r="N6" s="45">
        <v>350000</v>
      </c>
    </row>
    <row r="7" spans="2:14" ht="31.5">
      <c r="B7" s="31" t="s">
        <v>60</v>
      </c>
      <c r="C7" s="34" t="s">
        <v>178</v>
      </c>
      <c r="D7" s="33" t="s">
        <v>179</v>
      </c>
      <c r="E7" s="33" t="s">
        <v>180</v>
      </c>
      <c r="F7" s="33" t="s">
        <v>181</v>
      </c>
      <c r="G7" s="33" t="s">
        <v>182</v>
      </c>
      <c r="H7" s="33" t="s">
        <v>183</v>
      </c>
      <c r="I7" s="33" t="s">
        <v>184</v>
      </c>
      <c r="J7" s="33" t="s">
        <v>185</v>
      </c>
      <c r="K7" s="33" t="s">
        <v>186</v>
      </c>
      <c r="L7" s="77" t="s">
        <v>187</v>
      </c>
      <c r="M7" s="77" t="s">
        <v>188</v>
      </c>
      <c r="N7" s="33" t="s">
        <v>236</v>
      </c>
    </row>
    <row r="8" spans="2:14" s="1" customFormat="1" ht="15.75">
      <c r="B8" s="8" t="s">
        <v>62</v>
      </c>
      <c r="C8" s="9">
        <v>1</v>
      </c>
      <c r="D8" s="28">
        <f aca="true" t="shared" si="0" ref="D8:D39">ROUND($D$6*C8/$C$33,0)</f>
        <v>140132</v>
      </c>
      <c r="E8" s="28">
        <f aca="true" t="shared" si="1" ref="E8:E39">ROUND($E$6*C8/$C$33,0)</f>
        <v>144737</v>
      </c>
      <c r="F8" s="28">
        <f aca="true" t="shared" si="2" ref="F8:F39">ROUND($F$6*C8/$C$33,0)</f>
        <v>149342</v>
      </c>
      <c r="G8" s="28">
        <f aca="true" t="shared" si="3" ref="G8:G39">ROUND($G$6*C8/$C$33,0)</f>
        <v>153947</v>
      </c>
      <c r="H8" s="28">
        <f aca="true" t="shared" si="4" ref="H8:H32">ROUND($H$6*C8/$C$33,0)</f>
        <v>158553</v>
      </c>
      <c r="I8" s="28">
        <f aca="true" t="shared" si="5" ref="I8:I32">ROUND($I$6*C8/$C$33,0)</f>
        <v>163158</v>
      </c>
      <c r="J8" s="28">
        <f aca="true" t="shared" si="6" ref="J8:J32">ROUND($J$6*C8/$C$33,0)</f>
        <v>167763</v>
      </c>
      <c r="K8" s="28">
        <f aca="true" t="shared" si="7" ref="K8:K32">ROUND($K$6*C8/$C$33,0)</f>
        <v>172368</v>
      </c>
      <c r="L8" s="78">
        <f aca="true" t="shared" si="8" ref="L8:L32">ROUND($L$6*C8/$C$33,0)</f>
        <v>176974</v>
      </c>
      <c r="M8" s="78">
        <f aca="true" t="shared" si="9" ref="M8:M32">ROUND($M$6*C8/$C$33,0)</f>
        <v>181579</v>
      </c>
      <c r="N8" s="62">
        <f aca="true" t="shared" si="10" ref="N8:N32">ROUND($N$6*C8/$C$33,0)</f>
        <v>230263</v>
      </c>
    </row>
    <row r="9" spans="2:14" ht="15.75">
      <c r="B9" s="4" t="s">
        <v>6</v>
      </c>
      <c r="C9" s="5">
        <f>($C$18-$C$8)/10+C8</f>
        <v>1.018</v>
      </c>
      <c r="D9" s="27">
        <f t="shared" si="0"/>
        <v>142654</v>
      </c>
      <c r="E9" s="27">
        <f t="shared" si="1"/>
        <v>147342</v>
      </c>
      <c r="F9" s="27">
        <f t="shared" si="2"/>
        <v>152030</v>
      </c>
      <c r="G9" s="27">
        <f t="shared" si="3"/>
        <v>156718</v>
      </c>
      <c r="H9" s="27">
        <f t="shared" si="4"/>
        <v>161407</v>
      </c>
      <c r="I9" s="27">
        <f t="shared" si="5"/>
        <v>166095</v>
      </c>
      <c r="J9" s="27">
        <f t="shared" si="6"/>
        <v>170783</v>
      </c>
      <c r="K9" s="27">
        <f t="shared" si="7"/>
        <v>175471</v>
      </c>
      <c r="L9" s="79">
        <f t="shared" si="8"/>
        <v>180159</v>
      </c>
      <c r="M9" s="79">
        <f t="shared" si="9"/>
        <v>184847</v>
      </c>
      <c r="N9" s="27">
        <f t="shared" si="10"/>
        <v>234408</v>
      </c>
    </row>
    <row r="10" spans="2:14" ht="15.75">
      <c r="B10" s="4" t="s">
        <v>7</v>
      </c>
      <c r="C10" s="5">
        <f aca="true" t="shared" si="11" ref="C10:C17">($C$18-$C$8)/10+C9</f>
        <v>1.036</v>
      </c>
      <c r="D10" s="27">
        <f t="shared" si="0"/>
        <v>145176</v>
      </c>
      <c r="E10" s="27">
        <f t="shared" si="1"/>
        <v>149947</v>
      </c>
      <c r="F10" s="27">
        <f t="shared" si="2"/>
        <v>154718</v>
      </c>
      <c r="G10" s="27">
        <f t="shared" si="3"/>
        <v>159489</v>
      </c>
      <c r="H10" s="27">
        <f t="shared" si="4"/>
        <v>164261</v>
      </c>
      <c r="I10" s="27">
        <f t="shared" si="5"/>
        <v>169032</v>
      </c>
      <c r="J10" s="27">
        <f t="shared" si="6"/>
        <v>173803</v>
      </c>
      <c r="K10" s="27">
        <f t="shared" si="7"/>
        <v>178574</v>
      </c>
      <c r="L10" s="79">
        <f t="shared" si="8"/>
        <v>183345</v>
      </c>
      <c r="M10" s="79">
        <f t="shared" si="9"/>
        <v>188116</v>
      </c>
      <c r="N10" s="27">
        <f t="shared" si="10"/>
        <v>238553</v>
      </c>
    </row>
    <row r="11" spans="2:14" ht="15.75">
      <c r="B11" s="4" t="s">
        <v>8</v>
      </c>
      <c r="C11" s="5">
        <f t="shared" si="11"/>
        <v>1.054</v>
      </c>
      <c r="D11" s="27">
        <f t="shared" si="0"/>
        <v>147699</v>
      </c>
      <c r="E11" s="27">
        <f t="shared" si="1"/>
        <v>152553</v>
      </c>
      <c r="F11" s="27">
        <f t="shared" si="2"/>
        <v>157407</v>
      </c>
      <c r="G11" s="27">
        <f t="shared" si="3"/>
        <v>162261</v>
      </c>
      <c r="H11" s="27">
        <f t="shared" si="4"/>
        <v>167114</v>
      </c>
      <c r="I11" s="27">
        <f t="shared" si="5"/>
        <v>171968</v>
      </c>
      <c r="J11" s="27">
        <f t="shared" si="6"/>
        <v>176822</v>
      </c>
      <c r="K11" s="27">
        <f t="shared" si="7"/>
        <v>181676</v>
      </c>
      <c r="L11" s="79">
        <f t="shared" si="8"/>
        <v>186530</v>
      </c>
      <c r="M11" s="79">
        <f t="shared" si="9"/>
        <v>191384</v>
      </c>
      <c r="N11" s="27">
        <f t="shared" si="10"/>
        <v>242697</v>
      </c>
    </row>
    <row r="12" spans="2:14" ht="15.75">
      <c r="B12" s="4" t="s">
        <v>9</v>
      </c>
      <c r="C12" s="5">
        <f t="shared" si="11"/>
        <v>1.072</v>
      </c>
      <c r="D12" s="27">
        <f t="shared" si="0"/>
        <v>150221</v>
      </c>
      <c r="E12" s="27">
        <f t="shared" si="1"/>
        <v>155158</v>
      </c>
      <c r="F12" s="27">
        <f t="shared" si="2"/>
        <v>160095</v>
      </c>
      <c r="G12" s="27">
        <f t="shared" si="3"/>
        <v>165032</v>
      </c>
      <c r="H12" s="27">
        <f t="shared" si="4"/>
        <v>169968</v>
      </c>
      <c r="I12" s="27">
        <f t="shared" si="5"/>
        <v>174905</v>
      </c>
      <c r="J12" s="27">
        <f t="shared" si="6"/>
        <v>179842</v>
      </c>
      <c r="K12" s="27">
        <f t="shared" si="7"/>
        <v>184779</v>
      </c>
      <c r="L12" s="79">
        <f t="shared" si="8"/>
        <v>189716</v>
      </c>
      <c r="M12" s="79">
        <f t="shared" si="9"/>
        <v>194653</v>
      </c>
      <c r="N12" s="27">
        <f t="shared" si="10"/>
        <v>246842</v>
      </c>
    </row>
    <row r="13" spans="2:14" ht="15.75">
      <c r="B13" s="4" t="s">
        <v>10</v>
      </c>
      <c r="C13" s="5">
        <f t="shared" si="11"/>
        <v>1.09</v>
      </c>
      <c r="D13" s="27">
        <f t="shared" si="0"/>
        <v>152743</v>
      </c>
      <c r="E13" s="27">
        <f t="shared" si="1"/>
        <v>157763</v>
      </c>
      <c r="F13" s="27">
        <f t="shared" si="2"/>
        <v>162783</v>
      </c>
      <c r="G13" s="27">
        <f t="shared" si="3"/>
        <v>167803</v>
      </c>
      <c r="H13" s="27">
        <f t="shared" si="4"/>
        <v>172822</v>
      </c>
      <c r="I13" s="27">
        <f t="shared" si="5"/>
        <v>177842</v>
      </c>
      <c r="J13" s="27">
        <f t="shared" si="6"/>
        <v>182862</v>
      </c>
      <c r="K13" s="27">
        <f t="shared" si="7"/>
        <v>187882</v>
      </c>
      <c r="L13" s="79">
        <f t="shared" si="8"/>
        <v>192901</v>
      </c>
      <c r="M13" s="79">
        <f t="shared" si="9"/>
        <v>197921</v>
      </c>
      <c r="N13" s="27">
        <f t="shared" si="10"/>
        <v>250987</v>
      </c>
    </row>
    <row r="14" spans="2:14" ht="15.75">
      <c r="B14" s="4" t="s">
        <v>11</v>
      </c>
      <c r="C14" s="5">
        <f t="shared" si="11"/>
        <v>1.108</v>
      </c>
      <c r="D14" s="27">
        <f t="shared" si="0"/>
        <v>155266</v>
      </c>
      <c r="E14" s="27">
        <f t="shared" si="1"/>
        <v>160368</v>
      </c>
      <c r="F14" s="27">
        <f t="shared" si="2"/>
        <v>165471</v>
      </c>
      <c r="G14" s="27">
        <f t="shared" si="3"/>
        <v>170574</v>
      </c>
      <c r="H14" s="27">
        <f t="shared" si="4"/>
        <v>175676</v>
      </c>
      <c r="I14" s="27">
        <f t="shared" si="5"/>
        <v>180779</v>
      </c>
      <c r="J14" s="27">
        <f t="shared" si="6"/>
        <v>185882</v>
      </c>
      <c r="K14" s="27">
        <f t="shared" si="7"/>
        <v>190984</v>
      </c>
      <c r="L14" s="79">
        <f t="shared" si="8"/>
        <v>196087</v>
      </c>
      <c r="M14" s="79">
        <f t="shared" si="9"/>
        <v>201189</v>
      </c>
      <c r="N14" s="27">
        <f t="shared" si="10"/>
        <v>255132</v>
      </c>
    </row>
    <row r="15" spans="2:14" ht="15.75">
      <c r="B15" s="4" t="s">
        <v>14</v>
      </c>
      <c r="C15" s="5">
        <f t="shared" si="11"/>
        <v>1.1260000000000001</v>
      </c>
      <c r="D15" s="27">
        <f t="shared" si="0"/>
        <v>157788</v>
      </c>
      <c r="E15" s="27">
        <f t="shared" si="1"/>
        <v>162974</v>
      </c>
      <c r="F15" s="27">
        <f t="shared" si="2"/>
        <v>168159</v>
      </c>
      <c r="G15" s="27">
        <f t="shared" si="3"/>
        <v>173345</v>
      </c>
      <c r="H15" s="27">
        <f t="shared" si="4"/>
        <v>178530</v>
      </c>
      <c r="I15" s="27">
        <f t="shared" si="5"/>
        <v>183716</v>
      </c>
      <c r="J15" s="27">
        <f t="shared" si="6"/>
        <v>188901</v>
      </c>
      <c r="K15" s="27">
        <f t="shared" si="7"/>
        <v>194087</v>
      </c>
      <c r="L15" s="79">
        <f t="shared" si="8"/>
        <v>199272</v>
      </c>
      <c r="M15" s="79">
        <f t="shared" si="9"/>
        <v>204458</v>
      </c>
      <c r="N15" s="27">
        <f t="shared" si="10"/>
        <v>259276</v>
      </c>
    </row>
    <row r="16" spans="2:14" ht="15.75">
      <c r="B16" s="4" t="s">
        <v>12</v>
      </c>
      <c r="C16" s="5">
        <f t="shared" si="11"/>
        <v>1.1440000000000001</v>
      </c>
      <c r="D16" s="27">
        <f t="shared" si="0"/>
        <v>160311</v>
      </c>
      <c r="E16" s="27">
        <f t="shared" si="1"/>
        <v>165579</v>
      </c>
      <c r="F16" s="27">
        <f t="shared" si="2"/>
        <v>170847</v>
      </c>
      <c r="G16" s="27">
        <f t="shared" si="3"/>
        <v>176116</v>
      </c>
      <c r="H16" s="27">
        <f t="shared" si="4"/>
        <v>181384</v>
      </c>
      <c r="I16" s="27">
        <f t="shared" si="5"/>
        <v>186653</v>
      </c>
      <c r="J16" s="27">
        <f t="shared" si="6"/>
        <v>191921</v>
      </c>
      <c r="K16" s="27">
        <f t="shared" si="7"/>
        <v>197189</v>
      </c>
      <c r="L16" s="79">
        <f t="shared" si="8"/>
        <v>202458</v>
      </c>
      <c r="M16" s="79">
        <f t="shared" si="9"/>
        <v>207726</v>
      </c>
      <c r="N16" s="27">
        <f t="shared" si="10"/>
        <v>263421</v>
      </c>
    </row>
    <row r="17" spans="2:14" ht="15.75">
      <c r="B17" s="4" t="s">
        <v>13</v>
      </c>
      <c r="C17" s="5">
        <f t="shared" si="11"/>
        <v>1.1620000000000001</v>
      </c>
      <c r="D17" s="27">
        <f t="shared" si="0"/>
        <v>162833</v>
      </c>
      <c r="E17" s="27">
        <f t="shared" si="1"/>
        <v>168184</v>
      </c>
      <c r="F17" s="27">
        <f t="shared" si="2"/>
        <v>173536</v>
      </c>
      <c r="G17" s="27">
        <f t="shared" si="3"/>
        <v>178887</v>
      </c>
      <c r="H17" s="27">
        <f t="shared" si="4"/>
        <v>184238</v>
      </c>
      <c r="I17" s="27">
        <f t="shared" si="5"/>
        <v>189589</v>
      </c>
      <c r="J17" s="27">
        <f t="shared" si="6"/>
        <v>194941</v>
      </c>
      <c r="K17" s="27">
        <f t="shared" si="7"/>
        <v>200292</v>
      </c>
      <c r="L17" s="79">
        <f t="shared" si="8"/>
        <v>205643</v>
      </c>
      <c r="M17" s="79">
        <f t="shared" si="9"/>
        <v>210995</v>
      </c>
      <c r="N17" s="27">
        <f t="shared" si="10"/>
        <v>267566</v>
      </c>
    </row>
    <row r="18" spans="2:14" s="1" customFormat="1" ht="15.75">
      <c r="B18" s="10" t="s">
        <v>61</v>
      </c>
      <c r="C18" s="11">
        <v>1.18</v>
      </c>
      <c r="D18" s="28">
        <f t="shared" si="0"/>
        <v>165355</v>
      </c>
      <c r="E18" s="28">
        <f t="shared" si="1"/>
        <v>170789</v>
      </c>
      <c r="F18" s="28">
        <f t="shared" si="2"/>
        <v>176224</v>
      </c>
      <c r="G18" s="28">
        <f t="shared" si="3"/>
        <v>181658</v>
      </c>
      <c r="H18" s="28">
        <f t="shared" si="4"/>
        <v>187092</v>
      </c>
      <c r="I18" s="28">
        <f t="shared" si="5"/>
        <v>192526</v>
      </c>
      <c r="J18" s="28">
        <f t="shared" si="6"/>
        <v>197961</v>
      </c>
      <c r="K18" s="28">
        <f t="shared" si="7"/>
        <v>203395</v>
      </c>
      <c r="L18" s="78">
        <f t="shared" si="8"/>
        <v>208829</v>
      </c>
      <c r="M18" s="78">
        <f t="shared" si="9"/>
        <v>214263</v>
      </c>
      <c r="N18" s="62">
        <f t="shared" si="10"/>
        <v>271711</v>
      </c>
    </row>
    <row r="19" spans="2:14" ht="15.75">
      <c r="B19" s="4" t="s">
        <v>15</v>
      </c>
      <c r="C19" s="5">
        <f>($C$28-$C$18)/10+C18</f>
        <v>1.2009999999999998</v>
      </c>
      <c r="D19" s="27">
        <f t="shared" si="0"/>
        <v>168298</v>
      </c>
      <c r="E19" s="27">
        <f t="shared" si="1"/>
        <v>173829</v>
      </c>
      <c r="F19" s="27">
        <f t="shared" si="2"/>
        <v>179360</v>
      </c>
      <c r="G19" s="27">
        <f t="shared" si="3"/>
        <v>184891</v>
      </c>
      <c r="H19" s="27">
        <f t="shared" si="4"/>
        <v>190422</v>
      </c>
      <c r="I19" s="27">
        <f t="shared" si="5"/>
        <v>195953</v>
      </c>
      <c r="J19" s="27">
        <f t="shared" si="6"/>
        <v>201484</v>
      </c>
      <c r="K19" s="27">
        <f t="shared" si="7"/>
        <v>207014</v>
      </c>
      <c r="L19" s="79">
        <f t="shared" si="8"/>
        <v>212545</v>
      </c>
      <c r="M19" s="79">
        <f t="shared" si="9"/>
        <v>218076</v>
      </c>
      <c r="N19" s="27">
        <f t="shared" si="10"/>
        <v>276546</v>
      </c>
    </row>
    <row r="20" spans="2:14" ht="15.75">
      <c r="B20" s="4" t="s">
        <v>16</v>
      </c>
      <c r="C20" s="5">
        <f aca="true" t="shared" si="12" ref="C20:C27">($C$28-$C$18)/10+C19</f>
        <v>1.2219999999999998</v>
      </c>
      <c r="D20" s="27">
        <f t="shared" si="0"/>
        <v>171241</v>
      </c>
      <c r="E20" s="27">
        <f t="shared" si="1"/>
        <v>176868</v>
      </c>
      <c r="F20" s="27">
        <f t="shared" si="2"/>
        <v>182496</v>
      </c>
      <c r="G20" s="27">
        <f t="shared" si="3"/>
        <v>188124</v>
      </c>
      <c r="H20" s="27">
        <f t="shared" si="4"/>
        <v>193751</v>
      </c>
      <c r="I20" s="27">
        <f t="shared" si="5"/>
        <v>199379</v>
      </c>
      <c r="J20" s="27">
        <f t="shared" si="6"/>
        <v>205007</v>
      </c>
      <c r="K20" s="27">
        <f t="shared" si="7"/>
        <v>210634</v>
      </c>
      <c r="L20" s="79">
        <f t="shared" si="8"/>
        <v>216262</v>
      </c>
      <c r="M20" s="79">
        <f t="shared" si="9"/>
        <v>221889</v>
      </c>
      <c r="N20" s="27">
        <f t="shared" si="10"/>
        <v>281382</v>
      </c>
    </row>
    <row r="21" spans="2:14" ht="15.75">
      <c r="B21" s="4" t="s">
        <v>17</v>
      </c>
      <c r="C21" s="5">
        <f t="shared" si="12"/>
        <v>1.2429999999999997</v>
      </c>
      <c r="D21" s="27">
        <f t="shared" si="0"/>
        <v>174184</v>
      </c>
      <c r="E21" s="27">
        <f t="shared" si="1"/>
        <v>179908</v>
      </c>
      <c r="F21" s="27">
        <f t="shared" si="2"/>
        <v>185632</v>
      </c>
      <c r="G21" s="27">
        <f t="shared" si="3"/>
        <v>191357</v>
      </c>
      <c r="H21" s="27">
        <f t="shared" si="4"/>
        <v>197081</v>
      </c>
      <c r="I21" s="27">
        <f t="shared" si="5"/>
        <v>202805</v>
      </c>
      <c r="J21" s="27">
        <f t="shared" si="6"/>
        <v>208530</v>
      </c>
      <c r="K21" s="27">
        <f t="shared" si="7"/>
        <v>214254</v>
      </c>
      <c r="L21" s="79">
        <f t="shared" si="8"/>
        <v>219978</v>
      </c>
      <c r="M21" s="79">
        <f t="shared" si="9"/>
        <v>225703</v>
      </c>
      <c r="N21" s="27">
        <f t="shared" si="10"/>
        <v>286217</v>
      </c>
    </row>
    <row r="22" spans="2:14" ht="15.75">
      <c r="B22" s="4" t="s">
        <v>18</v>
      </c>
      <c r="C22" s="5">
        <f t="shared" si="12"/>
        <v>1.2639999999999996</v>
      </c>
      <c r="D22" s="27">
        <f t="shared" si="0"/>
        <v>177126</v>
      </c>
      <c r="E22" s="27">
        <f t="shared" si="1"/>
        <v>182947</v>
      </c>
      <c r="F22" s="27">
        <f t="shared" si="2"/>
        <v>188768</v>
      </c>
      <c r="G22" s="27">
        <f t="shared" si="3"/>
        <v>194589</v>
      </c>
      <c r="H22" s="27">
        <f t="shared" si="4"/>
        <v>200411</v>
      </c>
      <c r="I22" s="27">
        <f t="shared" si="5"/>
        <v>206232</v>
      </c>
      <c r="J22" s="27">
        <f t="shared" si="6"/>
        <v>212053</v>
      </c>
      <c r="K22" s="27">
        <f t="shared" si="7"/>
        <v>217874</v>
      </c>
      <c r="L22" s="79">
        <f t="shared" si="8"/>
        <v>223695</v>
      </c>
      <c r="M22" s="79">
        <f t="shared" si="9"/>
        <v>229516</v>
      </c>
      <c r="N22" s="27">
        <f t="shared" si="10"/>
        <v>291053</v>
      </c>
    </row>
    <row r="23" spans="2:14" ht="15.75">
      <c r="B23" s="4" t="s">
        <v>19</v>
      </c>
      <c r="C23" s="5">
        <f t="shared" si="12"/>
        <v>1.2849999999999995</v>
      </c>
      <c r="D23" s="27">
        <f t="shared" si="0"/>
        <v>180069</v>
      </c>
      <c r="E23" s="27">
        <f t="shared" si="1"/>
        <v>185987</v>
      </c>
      <c r="F23" s="27">
        <f t="shared" si="2"/>
        <v>191905</v>
      </c>
      <c r="G23" s="27">
        <f t="shared" si="3"/>
        <v>197822</v>
      </c>
      <c r="H23" s="27">
        <f t="shared" si="4"/>
        <v>203740</v>
      </c>
      <c r="I23" s="27">
        <f t="shared" si="5"/>
        <v>209658</v>
      </c>
      <c r="J23" s="27">
        <f t="shared" si="6"/>
        <v>215576</v>
      </c>
      <c r="K23" s="27">
        <f t="shared" si="7"/>
        <v>221493</v>
      </c>
      <c r="L23" s="79">
        <f t="shared" si="8"/>
        <v>227411</v>
      </c>
      <c r="M23" s="79">
        <f t="shared" si="9"/>
        <v>233329</v>
      </c>
      <c r="N23" s="27">
        <f t="shared" si="10"/>
        <v>295888</v>
      </c>
    </row>
    <row r="24" spans="2:14" ht="15.75">
      <c r="B24" s="4" t="s">
        <v>20</v>
      </c>
      <c r="C24" s="5">
        <f t="shared" si="12"/>
        <v>1.3059999999999994</v>
      </c>
      <c r="D24" s="27">
        <f t="shared" si="0"/>
        <v>183012</v>
      </c>
      <c r="E24" s="27">
        <f t="shared" si="1"/>
        <v>189026</v>
      </c>
      <c r="F24" s="27">
        <f t="shared" si="2"/>
        <v>195041</v>
      </c>
      <c r="G24" s="27">
        <f t="shared" si="3"/>
        <v>201055</v>
      </c>
      <c r="H24" s="27">
        <f t="shared" si="4"/>
        <v>207070</v>
      </c>
      <c r="I24" s="27">
        <f t="shared" si="5"/>
        <v>213084</v>
      </c>
      <c r="J24" s="27">
        <f t="shared" si="6"/>
        <v>219099</v>
      </c>
      <c r="K24" s="27">
        <f t="shared" si="7"/>
        <v>225113</v>
      </c>
      <c r="L24" s="79">
        <f t="shared" si="8"/>
        <v>231128</v>
      </c>
      <c r="M24" s="79">
        <f t="shared" si="9"/>
        <v>237142</v>
      </c>
      <c r="N24" s="27">
        <f t="shared" si="10"/>
        <v>300724</v>
      </c>
    </row>
    <row r="25" spans="2:14" ht="15.75">
      <c r="B25" s="4" t="s">
        <v>21</v>
      </c>
      <c r="C25" s="5">
        <f t="shared" si="12"/>
        <v>1.3269999999999993</v>
      </c>
      <c r="D25" s="27">
        <f t="shared" si="0"/>
        <v>185955</v>
      </c>
      <c r="E25" s="27">
        <f t="shared" si="1"/>
        <v>192066</v>
      </c>
      <c r="F25" s="27">
        <f t="shared" si="2"/>
        <v>198177</v>
      </c>
      <c r="G25" s="27">
        <f t="shared" si="3"/>
        <v>204288</v>
      </c>
      <c r="H25" s="27">
        <f t="shared" si="4"/>
        <v>210399</v>
      </c>
      <c r="I25" s="27">
        <f t="shared" si="5"/>
        <v>216511</v>
      </c>
      <c r="J25" s="27">
        <f t="shared" si="6"/>
        <v>222622</v>
      </c>
      <c r="K25" s="27">
        <f t="shared" si="7"/>
        <v>228733</v>
      </c>
      <c r="L25" s="79">
        <f t="shared" si="8"/>
        <v>234844</v>
      </c>
      <c r="M25" s="79">
        <f t="shared" si="9"/>
        <v>240955</v>
      </c>
      <c r="N25" s="27">
        <f t="shared" si="10"/>
        <v>305559</v>
      </c>
    </row>
    <row r="26" spans="2:14" ht="15.75">
      <c r="B26" s="4" t="s">
        <v>22</v>
      </c>
      <c r="C26" s="5">
        <f t="shared" si="12"/>
        <v>1.3479999999999992</v>
      </c>
      <c r="D26" s="27">
        <f t="shared" si="0"/>
        <v>188897</v>
      </c>
      <c r="E26" s="27">
        <f t="shared" si="1"/>
        <v>195105</v>
      </c>
      <c r="F26" s="27">
        <f t="shared" si="2"/>
        <v>201313</v>
      </c>
      <c r="G26" s="27">
        <f t="shared" si="3"/>
        <v>207521</v>
      </c>
      <c r="H26" s="27">
        <f t="shared" si="4"/>
        <v>213729</v>
      </c>
      <c r="I26" s="27">
        <f t="shared" si="5"/>
        <v>219937</v>
      </c>
      <c r="J26" s="27">
        <f t="shared" si="6"/>
        <v>226145</v>
      </c>
      <c r="K26" s="27">
        <f t="shared" si="7"/>
        <v>232353</v>
      </c>
      <c r="L26" s="79">
        <f t="shared" si="8"/>
        <v>238561</v>
      </c>
      <c r="M26" s="79">
        <f t="shared" si="9"/>
        <v>244768</v>
      </c>
      <c r="N26" s="27">
        <f t="shared" si="10"/>
        <v>310395</v>
      </c>
    </row>
    <row r="27" spans="2:14" ht="15.75">
      <c r="B27" s="4" t="s">
        <v>23</v>
      </c>
      <c r="C27" s="5">
        <f t="shared" si="12"/>
        <v>1.368999999999999</v>
      </c>
      <c r="D27" s="27">
        <f t="shared" si="0"/>
        <v>191840</v>
      </c>
      <c r="E27" s="27">
        <f t="shared" si="1"/>
        <v>198145</v>
      </c>
      <c r="F27" s="27">
        <f t="shared" si="2"/>
        <v>204449</v>
      </c>
      <c r="G27" s="27">
        <f t="shared" si="3"/>
        <v>210754</v>
      </c>
      <c r="H27" s="27">
        <f t="shared" si="4"/>
        <v>217059</v>
      </c>
      <c r="I27" s="27">
        <f t="shared" si="5"/>
        <v>223363</v>
      </c>
      <c r="J27" s="27">
        <f t="shared" si="6"/>
        <v>229668</v>
      </c>
      <c r="K27" s="27">
        <f t="shared" si="7"/>
        <v>235972</v>
      </c>
      <c r="L27" s="79">
        <f t="shared" si="8"/>
        <v>242277</v>
      </c>
      <c r="M27" s="79">
        <f t="shared" si="9"/>
        <v>248582</v>
      </c>
      <c r="N27" s="27">
        <f t="shared" si="10"/>
        <v>315230</v>
      </c>
    </row>
    <row r="28" spans="2:14" s="1" customFormat="1" ht="15.75">
      <c r="B28" s="10" t="s">
        <v>63</v>
      </c>
      <c r="C28" s="11">
        <v>1.39</v>
      </c>
      <c r="D28" s="28">
        <f t="shared" si="0"/>
        <v>194783</v>
      </c>
      <c r="E28" s="28">
        <f t="shared" si="1"/>
        <v>201184</v>
      </c>
      <c r="F28" s="28">
        <f t="shared" si="2"/>
        <v>207586</v>
      </c>
      <c r="G28" s="28">
        <f t="shared" si="3"/>
        <v>213987</v>
      </c>
      <c r="H28" s="28">
        <f t="shared" si="4"/>
        <v>220388</v>
      </c>
      <c r="I28" s="28">
        <f t="shared" si="5"/>
        <v>226789</v>
      </c>
      <c r="J28" s="28">
        <f t="shared" si="6"/>
        <v>233191</v>
      </c>
      <c r="K28" s="28">
        <f t="shared" si="7"/>
        <v>239592</v>
      </c>
      <c r="L28" s="78">
        <f t="shared" si="8"/>
        <v>245993</v>
      </c>
      <c r="M28" s="78">
        <f t="shared" si="9"/>
        <v>252395</v>
      </c>
      <c r="N28" s="62">
        <f t="shared" si="10"/>
        <v>320066</v>
      </c>
    </row>
    <row r="29" spans="2:14" s="1" customFormat="1" ht="15.75">
      <c r="B29" s="4" t="s">
        <v>24</v>
      </c>
      <c r="C29" s="5">
        <f>($C$38-$C$28)/10+C28</f>
        <v>1.416</v>
      </c>
      <c r="D29" s="27">
        <f t="shared" si="0"/>
        <v>198426</v>
      </c>
      <c r="E29" s="27">
        <f t="shared" si="1"/>
        <v>204947</v>
      </c>
      <c r="F29" s="27">
        <f t="shared" si="2"/>
        <v>211468</v>
      </c>
      <c r="G29" s="27">
        <f t="shared" si="3"/>
        <v>217989</v>
      </c>
      <c r="H29" s="27">
        <f t="shared" si="4"/>
        <v>224511</v>
      </c>
      <c r="I29" s="27">
        <f t="shared" si="5"/>
        <v>231032</v>
      </c>
      <c r="J29" s="27">
        <f t="shared" si="6"/>
        <v>237553</v>
      </c>
      <c r="K29" s="27">
        <f t="shared" si="7"/>
        <v>244074</v>
      </c>
      <c r="L29" s="79">
        <f t="shared" si="8"/>
        <v>250595</v>
      </c>
      <c r="M29" s="79">
        <f t="shared" si="9"/>
        <v>257116</v>
      </c>
      <c r="N29" s="27">
        <f t="shared" si="10"/>
        <v>326053</v>
      </c>
    </row>
    <row r="30" spans="2:14" s="1" customFormat="1" ht="15.75">
      <c r="B30" s="4" t="s">
        <v>25</v>
      </c>
      <c r="C30" s="5">
        <f aca="true" t="shared" si="13" ref="C30:C37">($C$38-$C$28)/10+C29</f>
        <v>1.442</v>
      </c>
      <c r="D30" s="27">
        <f t="shared" si="0"/>
        <v>202070</v>
      </c>
      <c r="E30" s="27">
        <f t="shared" si="1"/>
        <v>208711</v>
      </c>
      <c r="F30" s="27">
        <f t="shared" si="2"/>
        <v>215351</v>
      </c>
      <c r="G30" s="27">
        <f t="shared" si="3"/>
        <v>221992</v>
      </c>
      <c r="H30" s="27">
        <f t="shared" si="4"/>
        <v>228633</v>
      </c>
      <c r="I30" s="27">
        <f t="shared" si="5"/>
        <v>235274</v>
      </c>
      <c r="J30" s="27">
        <f t="shared" si="6"/>
        <v>241914</v>
      </c>
      <c r="K30" s="27">
        <f t="shared" si="7"/>
        <v>248555</v>
      </c>
      <c r="L30" s="79">
        <f t="shared" si="8"/>
        <v>255196</v>
      </c>
      <c r="M30" s="79">
        <f t="shared" si="9"/>
        <v>261837</v>
      </c>
      <c r="N30" s="27">
        <f t="shared" si="10"/>
        <v>332039</v>
      </c>
    </row>
    <row r="31" spans="2:14" s="1" customFormat="1" ht="15.75">
      <c r="B31" s="4" t="s">
        <v>26</v>
      </c>
      <c r="C31" s="5">
        <f t="shared" si="13"/>
        <v>1.468</v>
      </c>
      <c r="D31" s="27">
        <f t="shared" si="0"/>
        <v>205713</v>
      </c>
      <c r="E31" s="27">
        <f t="shared" si="1"/>
        <v>212474</v>
      </c>
      <c r="F31" s="27">
        <f t="shared" si="2"/>
        <v>219234</v>
      </c>
      <c r="G31" s="27">
        <f t="shared" si="3"/>
        <v>225995</v>
      </c>
      <c r="H31" s="27">
        <f t="shared" si="4"/>
        <v>232755</v>
      </c>
      <c r="I31" s="27">
        <f t="shared" si="5"/>
        <v>239516</v>
      </c>
      <c r="J31" s="27">
        <f t="shared" si="6"/>
        <v>246276</v>
      </c>
      <c r="K31" s="27">
        <f t="shared" si="7"/>
        <v>253037</v>
      </c>
      <c r="L31" s="79">
        <f t="shared" si="8"/>
        <v>259797</v>
      </c>
      <c r="M31" s="79">
        <f t="shared" si="9"/>
        <v>266558</v>
      </c>
      <c r="N31" s="27">
        <f t="shared" si="10"/>
        <v>338026</v>
      </c>
    </row>
    <row r="32" spans="2:14" s="1" customFormat="1" ht="15.75">
      <c r="B32" s="4" t="s">
        <v>27</v>
      </c>
      <c r="C32" s="5">
        <f t="shared" si="13"/>
        <v>1.494</v>
      </c>
      <c r="D32" s="27">
        <f t="shared" si="0"/>
        <v>209357</v>
      </c>
      <c r="E32" s="27">
        <f t="shared" si="1"/>
        <v>216237</v>
      </c>
      <c r="F32" s="27">
        <f t="shared" si="2"/>
        <v>223117</v>
      </c>
      <c r="G32" s="27">
        <f t="shared" si="3"/>
        <v>229997</v>
      </c>
      <c r="H32" s="27">
        <f t="shared" si="4"/>
        <v>236878</v>
      </c>
      <c r="I32" s="27">
        <f t="shared" si="5"/>
        <v>243758</v>
      </c>
      <c r="J32" s="27">
        <f t="shared" si="6"/>
        <v>250638</v>
      </c>
      <c r="K32" s="27">
        <f t="shared" si="7"/>
        <v>257518</v>
      </c>
      <c r="L32" s="79">
        <f t="shared" si="8"/>
        <v>264399</v>
      </c>
      <c r="M32" s="79">
        <f t="shared" si="9"/>
        <v>271279</v>
      </c>
      <c r="N32" s="27">
        <f t="shared" si="10"/>
        <v>344013</v>
      </c>
    </row>
    <row r="33" spans="2:14" s="1" customFormat="1" ht="15.75">
      <c r="B33" s="35" t="s">
        <v>28</v>
      </c>
      <c r="C33" s="37">
        <f t="shared" si="13"/>
        <v>1.52</v>
      </c>
      <c r="D33" s="32">
        <f t="shared" si="0"/>
        <v>213000</v>
      </c>
      <c r="E33" s="32">
        <f t="shared" si="1"/>
        <v>220000</v>
      </c>
      <c r="F33" s="32">
        <f t="shared" si="2"/>
        <v>227000</v>
      </c>
      <c r="G33" s="32">
        <f t="shared" si="3"/>
        <v>234000</v>
      </c>
      <c r="H33" s="32">
        <f>ROUND($H$6*C33/$C$33,0)</f>
        <v>241000</v>
      </c>
      <c r="I33" s="32">
        <f>ROUND($I$6*C33/$C$33,0)</f>
        <v>248000</v>
      </c>
      <c r="J33" s="32">
        <f>ROUND($J$6*C33/$C$33,0)</f>
        <v>255000</v>
      </c>
      <c r="K33" s="32">
        <f>ROUND($K$6*C33/$C$33,0)</f>
        <v>262000</v>
      </c>
      <c r="L33" s="80">
        <f>ROUND($L$6*C33/$C$33,0)</f>
        <v>269000</v>
      </c>
      <c r="M33" s="80">
        <f>ROUND($M$6*C33/$C$33,0)</f>
        <v>276000</v>
      </c>
      <c r="N33" s="43">
        <f>ROUND($N$6*C33/$C$33,0)</f>
        <v>350000</v>
      </c>
    </row>
    <row r="34" spans="2:14" s="1" customFormat="1" ht="15.75">
      <c r="B34" s="4" t="s">
        <v>29</v>
      </c>
      <c r="C34" s="5">
        <f t="shared" si="13"/>
        <v>1.546</v>
      </c>
      <c r="D34" s="27">
        <f t="shared" si="0"/>
        <v>216643</v>
      </c>
      <c r="E34" s="27">
        <f t="shared" si="1"/>
        <v>223763</v>
      </c>
      <c r="F34" s="27">
        <f t="shared" si="2"/>
        <v>230883</v>
      </c>
      <c r="G34" s="27">
        <f t="shared" si="3"/>
        <v>238003</v>
      </c>
      <c r="H34" s="27">
        <f aca="true" t="shared" si="14" ref="H34:H68">ROUND($H$6*C34/$C$33,0)</f>
        <v>245122</v>
      </c>
      <c r="I34" s="27">
        <f aca="true" t="shared" si="15" ref="I34:I68">ROUND($I$6*C34/$C$33,0)</f>
        <v>252242</v>
      </c>
      <c r="J34" s="27">
        <f aca="true" t="shared" si="16" ref="J34:J68">ROUND($J$6*C34/$C$33,0)</f>
        <v>259362</v>
      </c>
      <c r="K34" s="27">
        <f aca="true" t="shared" si="17" ref="K34:K68">ROUND($K$6*C34/$C$33,0)</f>
        <v>266482</v>
      </c>
      <c r="L34" s="79">
        <f aca="true" t="shared" si="18" ref="L34:L68">ROUND($L$6*C34/$C$33,0)</f>
        <v>273601</v>
      </c>
      <c r="M34" s="79">
        <f aca="true" t="shared" si="19" ref="M34:M68">ROUND($M$6*C34/$C$33,0)</f>
        <v>280721</v>
      </c>
      <c r="N34" s="27">
        <f aca="true" t="shared" si="20" ref="N34:N68">ROUND($N$6*C34/$C$33,0)</f>
        <v>355987</v>
      </c>
    </row>
    <row r="35" spans="2:14" s="1" customFormat="1" ht="15.75">
      <c r="B35" s="4" t="s">
        <v>30</v>
      </c>
      <c r="C35" s="5">
        <f t="shared" si="13"/>
        <v>1.572</v>
      </c>
      <c r="D35" s="27">
        <f t="shared" si="0"/>
        <v>220287</v>
      </c>
      <c r="E35" s="27">
        <f t="shared" si="1"/>
        <v>227526</v>
      </c>
      <c r="F35" s="27">
        <f t="shared" si="2"/>
        <v>234766</v>
      </c>
      <c r="G35" s="27">
        <f t="shared" si="3"/>
        <v>242005</v>
      </c>
      <c r="H35" s="27">
        <f t="shared" si="14"/>
        <v>249245</v>
      </c>
      <c r="I35" s="27">
        <f t="shared" si="15"/>
        <v>256484</v>
      </c>
      <c r="J35" s="27">
        <f t="shared" si="16"/>
        <v>263724</v>
      </c>
      <c r="K35" s="27">
        <f t="shared" si="17"/>
        <v>270963</v>
      </c>
      <c r="L35" s="79">
        <f t="shared" si="18"/>
        <v>278203</v>
      </c>
      <c r="M35" s="79">
        <f t="shared" si="19"/>
        <v>285442</v>
      </c>
      <c r="N35" s="27">
        <f t="shared" si="20"/>
        <v>361974</v>
      </c>
    </row>
    <row r="36" spans="2:14" s="1" customFormat="1" ht="15.75">
      <c r="B36" s="4" t="s">
        <v>31</v>
      </c>
      <c r="C36" s="5">
        <f t="shared" si="13"/>
        <v>1.598</v>
      </c>
      <c r="D36" s="27">
        <f t="shared" si="0"/>
        <v>223930</v>
      </c>
      <c r="E36" s="27">
        <f t="shared" si="1"/>
        <v>231289</v>
      </c>
      <c r="F36" s="27">
        <f t="shared" si="2"/>
        <v>238649</v>
      </c>
      <c r="G36" s="27">
        <f t="shared" si="3"/>
        <v>246008</v>
      </c>
      <c r="H36" s="27">
        <f t="shared" si="14"/>
        <v>253367</v>
      </c>
      <c r="I36" s="27">
        <f t="shared" si="15"/>
        <v>260726</v>
      </c>
      <c r="J36" s="27">
        <f t="shared" si="16"/>
        <v>268086</v>
      </c>
      <c r="K36" s="27">
        <f t="shared" si="17"/>
        <v>275445</v>
      </c>
      <c r="L36" s="79">
        <f t="shared" si="18"/>
        <v>282804</v>
      </c>
      <c r="M36" s="79">
        <f t="shared" si="19"/>
        <v>290163</v>
      </c>
      <c r="N36" s="27">
        <f t="shared" si="20"/>
        <v>367961</v>
      </c>
    </row>
    <row r="37" spans="2:14" s="1" customFormat="1" ht="15.75">
      <c r="B37" s="4" t="s">
        <v>32</v>
      </c>
      <c r="C37" s="5">
        <f t="shared" si="13"/>
        <v>1.624</v>
      </c>
      <c r="D37" s="27">
        <f t="shared" si="0"/>
        <v>227574</v>
      </c>
      <c r="E37" s="27">
        <f t="shared" si="1"/>
        <v>235053</v>
      </c>
      <c r="F37" s="27">
        <f t="shared" si="2"/>
        <v>242532</v>
      </c>
      <c r="G37" s="27">
        <f t="shared" si="3"/>
        <v>250011</v>
      </c>
      <c r="H37" s="27">
        <f t="shared" si="14"/>
        <v>257489</v>
      </c>
      <c r="I37" s="27">
        <f t="shared" si="15"/>
        <v>264968</v>
      </c>
      <c r="J37" s="27">
        <f t="shared" si="16"/>
        <v>272447</v>
      </c>
      <c r="K37" s="27">
        <f t="shared" si="17"/>
        <v>279926</v>
      </c>
      <c r="L37" s="79">
        <f t="shared" si="18"/>
        <v>287405</v>
      </c>
      <c r="M37" s="79">
        <f t="shared" si="19"/>
        <v>294884</v>
      </c>
      <c r="N37" s="27">
        <f t="shared" si="20"/>
        <v>373947</v>
      </c>
    </row>
    <row r="38" spans="2:14" ht="15.75">
      <c r="B38" s="10" t="s">
        <v>64</v>
      </c>
      <c r="C38" s="11">
        <v>1.65</v>
      </c>
      <c r="D38" s="28">
        <f t="shared" si="0"/>
        <v>231217</v>
      </c>
      <c r="E38" s="28">
        <f t="shared" si="1"/>
        <v>238816</v>
      </c>
      <c r="F38" s="28">
        <f t="shared" si="2"/>
        <v>246414</v>
      </c>
      <c r="G38" s="28">
        <f t="shared" si="3"/>
        <v>254013</v>
      </c>
      <c r="H38" s="28">
        <f t="shared" si="14"/>
        <v>261612</v>
      </c>
      <c r="I38" s="28">
        <f t="shared" si="15"/>
        <v>269211</v>
      </c>
      <c r="J38" s="28">
        <f t="shared" si="16"/>
        <v>276809</v>
      </c>
      <c r="K38" s="28">
        <f t="shared" si="17"/>
        <v>284408</v>
      </c>
      <c r="L38" s="78">
        <f t="shared" si="18"/>
        <v>292007</v>
      </c>
      <c r="M38" s="78">
        <f t="shared" si="19"/>
        <v>299605</v>
      </c>
      <c r="N38" s="62">
        <f t="shared" si="20"/>
        <v>379934</v>
      </c>
    </row>
    <row r="39" spans="2:14" ht="15.75">
      <c r="B39" s="4" t="s">
        <v>33</v>
      </c>
      <c r="C39" s="5">
        <f>($C$48-$C$38)/10+C38</f>
        <v>1.6789999999999998</v>
      </c>
      <c r="D39" s="27">
        <f t="shared" si="0"/>
        <v>235281</v>
      </c>
      <c r="E39" s="27">
        <f t="shared" si="1"/>
        <v>243013</v>
      </c>
      <c r="F39" s="27">
        <f t="shared" si="2"/>
        <v>250745</v>
      </c>
      <c r="G39" s="27">
        <f t="shared" si="3"/>
        <v>258478</v>
      </c>
      <c r="H39" s="27">
        <f t="shared" si="14"/>
        <v>266210</v>
      </c>
      <c r="I39" s="27">
        <f t="shared" si="15"/>
        <v>273942</v>
      </c>
      <c r="J39" s="27">
        <f t="shared" si="16"/>
        <v>281674</v>
      </c>
      <c r="K39" s="27">
        <f t="shared" si="17"/>
        <v>289407</v>
      </c>
      <c r="L39" s="79">
        <f t="shared" si="18"/>
        <v>297139</v>
      </c>
      <c r="M39" s="79">
        <f t="shared" si="19"/>
        <v>304871</v>
      </c>
      <c r="N39" s="27">
        <f t="shared" si="20"/>
        <v>386612</v>
      </c>
    </row>
    <row r="40" spans="2:14" ht="15.75">
      <c r="B40" s="4" t="s">
        <v>34</v>
      </c>
      <c r="C40" s="5">
        <f aca="true" t="shared" si="21" ref="C40:C47">($C$48-$C$38)/10+C39</f>
        <v>1.7079999999999997</v>
      </c>
      <c r="D40" s="27">
        <f aca="true" t="shared" si="22" ref="D40:D68">ROUND($D$6*C40/$C$33,0)</f>
        <v>239345</v>
      </c>
      <c r="E40" s="27">
        <f aca="true" t="shared" si="23" ref="E40:E68">ROUND($E$6*C40/$C$33,0)</f>
        <v>247211</v>
      </c>
      <c r="F40" s="27">
        <f aca="true" t="shared" si="24" ref="F40:F68">ROUND($F$6*C40/$C$33,0)</f>
        <v>255076</v>
      </c>
      <c r="G40" s="27">
        <f aca="true" t="shared" si="25" ref="G40:G68">ROUND($G$6*C40/$C$33,0)</f>
        <v>262942</v>
      </c>
      <c r="H40" s="27">
        <f t="shared" si="14"/>
        <v>270808</v>
      </c>
      <c r="I40" s="27">
        <f t="shared" si="15"/>
        <v>278674</v>
      </c>
      <c r="J40" s="27">
        <f t="shared" si="16"/>
        <v>286539</v>
      </c>
      <c r="K40" s="27">
        <f t="shared" si="17"/>
        <v>294405</v>
      </c>
      <c r="L40" s="79">
        <f t="shared" si="18"/>
        <v>302271</v>
      </c>
      <c r="M40" s="79">
        <f t="shared" si="19"/>
        <v>310137</v>
      </c>
      <c r="N40" s="27">
        <f t="shared" si="20"/>
        <v>393289</v>
      </c>
    </row>
    <row r="41" spans="2:14" ht="15.75">
      <c r="B41" s="4" t="s">
        <v>35</v>
      </c>
      <c r="C41" s="5">
        <f t="shared" si="21"/>
        <v>1.7369999999999997</v>
      </c>
      <c r="D41" s="27">
        <f t="shared" si="22"/>
        <v>243409</v>
      </c>
      <c r="E41" s="27">
        <f t="shared" si="23"/>
        <v>251408</v>
      </c>
      <c r="F41" s="27">
        <f t="shared" si="24"/>
        <v>259407</v>
      </c>
      <c r="G41" s="27">
        <f t="shared" si="25"/>
        <v>267407</v>
      </c>
      <c r="H41" s="27">
        <f t="shared" si="14"/>
        <v>275406</v>
      </c>
      <c r="I41" s="27">
        <f t="shared" si="15"/>
        <v>283405</v>
      </c>
      <c r="J41" s="27">
        <f t="shared" si="16"/>
        <v>291405</v>
      </c>
      <c r="K41" s="27">
        <f t="shared" si="17"/>
        <v>299404</v>
      </c>
      <c r="L41" s="79">
        <f t="shared" si="18"/>
        <v>307403</v>
      </c>
      <c r="M41" s="79">
        <f t="shared" si="19"/>
        <v>315403</v>
      </c>
      <c r="N41" s="27">
        <f t="shared" si="20"/>
        <v>399967</v>
      </c>
    </row>
    <row r="42" spans="2:14" ht="15.75">
      <c r="B42" s="4" t="s">
        <v>36</v>
      </c>
      <c r="C42" s="5">
        <f t="shared" si="21"/>
        <v>1.7659999999999996</v>
      </c>
      <c r="D42" s="27">
        <f t="shared" si="22"/>
        <v>247472</v>
      </c>
      <c r="E42" s="27">
        <f t="shared" si="23"/>
        <v>255605</v>
      </c>
      <c r="F42" s="27">
        <f t="shared" si="24"/>
        <v>263738</v>
      </c>
      <c r="G42" s="27">
        <f t="shared" si="25"/>
        <v>271871</v>
      </c>
      <c r="H42" s="27">
        <f t="shared" si="14"/>
        <v>280004</v>
      </c>
      <c r="I42" s="27">
        <f t="shared" si="15"/>
        <v>288137</v>
      </c>
      <c r="J42" s="27">
        <f t="shared" si="16"/>
        <v>296270</v>
      </c>
      <c r="K42" s="27">
        <f t="shared" si="17"/>
        <v>304403</v>
      </c>
      <c r="L42" s="79">
        <f t="shared" si="18"/>
        <v>312536</v>
      </c>
      <c r="M42" s="79">
        <f t="shared" si="19"/>
        <v>320668</v>
      </c>
      <c r="N42" s="27">
        <f t="shared" si="20"/>
        <v>406645</v>
      </c>
    </row>
    <row r="43" spans="2:14" ht="15.75">
      <c r="B43" s="4" t="s">
        <v>37</v>
      </c>
      <c r="C43" s="5">
        <f t="shared" si="21"/>
        <v>1.7949999999999995</v>
      </c>
      <c r="D43" s="27">
        <f t="shared" si="22"/>
        <v>251536</v>
      </c>
      <c r="E43" s="27">
        <f t="shared" si="23"/>
        <v>259803</v>
      </c>
      <c r="F43" s="27">
        <f t="shared" si="24"/>
        <v>268069</v>
      </c>
      <c r="G43" s="27">
        <f t="shared" si="25"/>
        <v>276336</v>
      </c>
      <c r="H43" s="27">
        <f t="shared" si="14"/>
        <v>284602</v>
      </c>
      <c r="I43" s="27">
        <f t="shared" si="15"/>
        <v>292868</v>
      </c>
      <c r="J43" s="27">
        <f t="shared" si="16"/>
        <v>301135</v>
      </c>
      <c r="K43" s="27">
        <f t="shared" si="17"/>
        <v>309401</v>
      </c>
      <c r="L43" s="79">
        <f t="shared" si="18"/>
        <v>317668</v>
      </c>
      <c r="M43" s="79">
        <f t="shared" si="19"/>
        <v>325934</v>
      </c>
      <c r="N43" s="27">
        <f t="shared" si="20"/>
        <v>413322</v>
      </c>
    </row>
    <row r="44" spans="2:14" ht="15.75">
      <c r="B44" s="4" t="s">
        <v>38</v>
      </c>
      <c r="C44" s="5">
        <f t="shared" si="21"/>
        <v>1.8239999999999994</v>
      </c>
      <c r="D44" s="27">
        <f t="shared" si="22"/>
        <v>255600</v>
      </c>
      <c r="E44" s="27">
        <f t="shared" si="23"/>
        <v>264000</v>
      </c>
      <c r="F44" s="27">
        <f t="shared" si="24"/>
        <v>272400</v>
      </c>
      <c r="G44" s="27">
        <f t="shared" si="25"/>
        <v>280800</v>
      </c>
      <c r="H44" s="27">
        <f t="shared" si="14"/>
        <v>289200</v>
      </c>
      <c r="I44" s="27">
        <f t="shared" si="15"/>
        <v>297600</v>
      </c>
      <c r="J44" s="27">
        <f t="shared" si="16"/>
        <v>306000</v>
      </c>
      <c r="K44" s="27">
        <f t="shared" si="17"/>
        <v>314400</v>
      </c>
      <c r="L44" s="79">
        <f t="shared" si="18"/>
        <v>322800</v>
      </c>
      <c r="M44" s="79">
        <f t="shared" si="19"/>
        <v>331200</v>
      </c>
      <c r="N44" s="27">
        <f t="shared" si="20"/>
        <v>420000</v>
      </c>
    </row>
    <row r="45" spans="2:14" ht="15.75">
      <c r="B45" s="4" t="s">
        <v>39</v>
      </c>
      <c r="C45" s="5">
        <f t="shared" si="21"/>
        <v>1.8529999999999993</v>
      </c>
      <c r="D45" s="27">
        <f t="shared" si="22"/>
        <v>259664</v>
      </c>
      <c r="E45" s="27">
        <f t="shared" si="23"/>
        <v>268197</v>
      </c>
      <c r="F45" s="27">
        <f t="shared" si="24"/>
        <v>276731</v>
      </c>
      <c r="G45" s="27">
        <f t="shared" si="25"/>
        <v>285264</v>
      </c>
      <c r="H45" s="27">
        <f t="shared" si="14"/>
        <v>293798</v>
      </c>
      <c r="I45" s="27">
        <f t="shared" si="15"/>
        <v>302332</v>
      </c>
      <c r="J45" s="27">
        <f t="shared" si="16"/>
        <v>310865</v>
      </c>
      <c r="K45" s="27">
        <f t="shared" si="17"/>
        <v>319399</v>
      </c>
      <c r="L45" s="79">
        <f t="shared" si="18"/>
        <v>327932</v>
      </c>
      <c r="M45" s="79">
        <f t="shared" si="19"/>
        <v>336466</v>
      </c>
      <c r="N45" s="27">
        <f t="shared" si="20"/>
        <v>426678</v>
      </c>
    </row>
    <row r="46" spans="2:14" ht="15.75">
      <c r="B46" s="4" t="s">
        <v>40</v>
      </c>
      <c r="C46" s="5">
        <f t="shared" si="21"/>
        <v>1.8819999999999992</v>
      </c>
      <c r="D46" s="27">
        <f t="shared" si="22"/>
        <v>263728</v>
      </c>
      <c r="E46" s="27">
        <f t="shared" si="23"/>
        <v>272395</v>
      </c>
      <c r="F46" s="27">
        <f t="shared" si="24"/>
        <v>281062</v>
      </c>
      <c r="G46" s="27">
        <f t="shared" si="25"/>
        <v>289729</v>
      </c>
      <c r="H46" s="27">
        <f t="shared" si="14"/>
        <v>298396</v>
      </c>
      <c r="I46" s="27">
        <f t="shared" si="15"/>
        <v>307063</v>
      </c>
      <c r="J46" s="27">
        <f t="shared" si="16"/>
        <v>315730</v>
      </c>
      <c r="K46" s="27">
        <f t="shared" si="17"/>
        <v>324397</v>
      </c>
      <c r="L46" s="79">
        <f t="shared" si="18"/>
        <v>333064</v>
      </c>
      <c r="M46" s="79">
        <f t="shared" si="19"/>
        <v>341732</v>
      </c>
      <c r="N46" s="27">
        <f t="shared" si="20"/>
        <v>433355</v>
      </c>
    </row>
    <row r="47" spans="2:14" ht="15.75">
      <c r="B47" s="4" t="s">
        <v>41</v>
      </c>
      <c r="C47" s="5">
        <f t="shared" si="21"/>
        <v>1.9109999999999991</v>
      </c>
      <c r="D47" s="27">
        <f t="shared" si="22"/>
        <v>267791</v>
      </c>
      <c r="E47" s="27">
        <f t="shared" si="23"/>
        <v>276592</v>
      </c>
      <c r="F47" s="27">
        <f t="shared" si="24"/>
        <v>285393</v>
      </c>
      <c r="G47" s="27">
        <f t="shared" si="25"/>
        <v>294193</v>
      </c>
      <c r="H47" s="27">
        <f t="shared" si="14"/>
        <v>302994</v>
      </c>
      <c r="I47" s="27">
        <f t="shared" si="15"/>
        <v>311795</v>
      </c>
      <c r="J47" s="27">
        <f t="shared" si="16"/>
        <v>320595</v>
      </c>
      <c r="K47" s="27">
        <f t="shared" si="17"/>
        <v>329396</v>
      </c>
      <c r="L47" s="79">
        <f t="shared" si="18"/>
        <v>338197</v>
      </c>
      <c r="M47" s="79">
        <f t="shared" si="19"/>
        <v>346997</v>
      </c>
      <c r="N47" s="27">
        <f t="shared" si="20"/>
        <v>440033</v>
      </c>
    </row>
    <row r="48" spans="2:14" ht="15.75">
      <c r="B48" s="10" t="s">
        <v>65</v>
      </c>
      <c r="C48" s="11">
        <v>1.94</v>
      </c>
      <c r="D48" s="28">
        <f t="shared" si="22"/>
        <v>271855</v>
      </c>
      <c r="E48" s="28">
        <f t="shared" si="23"/>
        <v>280789</v>
      </c>
      <c r="F48" s="28">
        <f t="shared" si="24"/>
        <v>289724</v>
      </c>
      <c r="G48" s="28">
        <f t="shared" si="25"/>
        <v>298658</v>
      </c>
      <c r="H48" s="28">
        <f t="shared" si="14"/>
        <v>307592</v>
      </c>
      <c r="I48" s="28">
        <f t="shared" si="15"/>
        <v>316526</v>
      </c>
      <c r="J48" s="28">
        <f t="shared" si="16"/>
        <v>325461</v>
      </c>
      <c r="K48" s="28">
        <f t="shared" si="17"/>
        <v>334395</v>
      </c>
      <c r="L48" s="78">
        <f t="shared" si="18"/>
        <v>343329</v>
      </c>
      <c r="M48" s="78">
        <f t="shared" si="19"/>
        <v>352263</v>
      </c>
      <c r="N48" s="62">
        <f t="shared" si="20"/>
        <v>446711</v>
      </c>
    </row>
    <row r="49" spans="2:14" ht="15.75">
      <c r="B49" s="4" t="s">
        <v>42</v>
      </c>
      <c r="C49" s="5">
        <f>($C$58-$C$48)/10+C48</f>
        <v>1.976</v>
      </c>
      <c r="D49" s="27">
        <f t="shared" si="22"/>
        <v>276900</v>
      </c>
      <c r="E49" s="27">
        <f t="shared" si="23"/>
        <v>286000</v>
      </c>
      <c r="F49" s="27">
        <f t="shared" si="24"/>
        <v>295100</v>
      </c>
      <c r="G49" s="27">
        <f t="shared" si="25"/>
        <v>304200</v>
      </c>
      <c r="H49" s="27">
        <f t="shared" si="14"/>
        <v>313300</v>
      </c>
      <c r="I49" s="27">
        <f t="shared" si="15"/>
        <v>322400</v>
      </c>
      <c r="J49" s="27">
        <f t="shared" si="16"/>
        <v>331500</v>
      </c>
      <c r="K49" s="27">
        <f t="shared" si="17"/>
        <v>340600</v>
      </c>
      <c r="L49" s="79">
        <f t="shared" si="18"/>
        <v>349700</v>
      </c>
      <c r="M49" s="79">
        <f t="shared" si="19"/>
        <v>358800</v>
      </c>
      <c r="N49" s="27">
        <f t="shared" si="20"/>
        <v>455000</v>
      </c>
    </row>
    <row r="50" spans="2:14" ht="15.75">
      <c r="B50" s="4" t="s">
        <v>43</v>
      </c>
      <c r="C50" s="5">
        <f aca="true" t="shared" si="26" ref="C50:C57">($C$58-$C$48)/10+C49</f>
        <v>2.012</v>
      </c>
      <c r="D50" s="27">
        <f t="shared" si="22"/>
        <v>281945</v>
      </c>
      <c r="E50" s="27">
        <f t="shared" si="23"/>
        <v>291211</v>
      </c>
      <c r="F50" s="27">
        <f t="shared" si="24"/>
        <v>300476</v>
      </c>
      <c r="G50" s="27">
        <f t="shared" si="25"/>
        <v>309742</v>
      </c>
      <c r="H50" s="27">
        <f t="shared" si="14"/>
        <v>319008</v>
      </c>
      <c r="I50" s="27">
        <f t="shared" si="15"/>
        <v>328274</v>
      </c>
      <c r="J50" s="27">
        <f t="shared" si="16"/>
        <v>337539</v>
      </c>
      <c r="K50" s="27">
        <f t="shared" si="17"/>
        <v>346805</v>
      </c>
      <c r="L50" s="79">
        <f t="shared" si="18"/>
        <v>356071</v>
      </c>
      <c r="M50" s="79">
        <f t="shared" si="19"/>
        <v>365337</v>
      </c>
      <c r="N50" s="27">
        <f t="shared" si="20"/>
        <v>463289</v>
      </c>
    </row>
    <row r="51" spans="2:14" ht="15.75">
      <c r="B51" s="4" t="s">
        <v>44</v>
      </c>
      <c r="C51" s="5">
        <f t="shared" si="26"/>
        <v>2.048</v>
      </c>
      <c r="D51" s="27">
        <f t="shared" si="22"/>
        <v>286989</v>
      </c>
      <c r="E51" s="27">
        <f t="shared" si="23"/>
        <v>296421</v>
      </c>
      <c r="F51" s="27">
        <f t="shared" si="24"/>
        <v>305853</v>
      </c>
      <c r="G51" s="27">
        <f t="shared" si="25"/>
        <v>315284</v>
      </c>
      <c r="H51" s="27">
        <f t="shared" si="14"/>
        <v>324716</v>
      </c>
      <c r="I51" s="27">
        <f t="shared" si="15"/>
        <v>334147</v>
      </c>
      <c r="J51" s="27">
        <f t="shared" si="16"/>
        <v>343579</v>
      </c>
      <c r="K51" s="27">
        <f t="shared" si="17"/>
        <v>353011</v>
      </c>
      <c r="L51" s="79">
        <f t="shared" si="18"/>
        <v>362442</v>
      </c>
      <c r="M51" s="79">
        <f t="shared" si="19"/>
        <v>371874</v>
      </c>
      <c r="N51" s="27">
        <f t="shared" si="20"/>
        <v>471579</v>
      </c>
    </row>
    <row r="52" spans="2:14" ht="15.75">
      <c r="B52" s="4" t="s">
        <v>45</v>
      </c>
      <c r="C52" s="5">
        <f t="shared" si="26"/>
        <v>2.084</v>
      </c>
      <c r="D52" s="27">
        <f t="shared" si="22"/>
        <v>292034</v>
      </c>
      <c r="E52" s="27">
        <f t="shared" si="23"/>
        <v>301632</v>
      </c>
      <c r="F52" s="27">
        <f t="shared" si="24"/>
        <v>311229</v>
      </c>
      <c r="G52" s="27">
        <f t="shared" si="25"/>
        <v>320826</v>
      </c>
      <c r="H52" s="27">
        <f t="shared" si="14"/>
        <v>330424</v>
      </c>
      <c r="I52" s="27">
        <f t="shared" si="15"/>
        <v>340021</v>
      </c>
      <c r="J52" s="27">
        <f t="shared" si="16"/>
        <v>349618</v>
      </c>
      <c r="K52" s="27">
        <f t="shared" si="17"/>
        <v>359216</v>
      </c>
      <c r="L52" s="79">
        <f t="shared" si="18"/>
        <v>368813</v>
      </c>
      <c r="M52" s="79">
        <f t="shared" si="19"/>
        <v>378411</v>
      </c>
      <c r="N52" s="27">
        <f t="shared" si="20"/>
        <v>479868</v>
      </c>
    </row>
    <row r="53" spans="2:14" ht="15.75">
      <c r="B53" s="4" t="s">
        <v>46</v>
      </c>
      <c r="C53" s="5">
        <f t="shared" si="26"/>
        <v>2.12</v>
      </c>
      <c r="D53" s="27">
        <f t="shared" si="22"/>
        <v>297079</v>
      </c>
      <c r="E53" s="27">
        <f t="shared" si="23"/>
        <v>306842</v>
      </c>
      <c r="F53" s="27">
        <f t="shared" si="24"/>
        <v>316605</v>
      </c>
      <c r="G53" s="27">
        <f t="shared" si="25"/>
        <v>326368</v>
      </c>
      <c r="H53" s="27">
        <f t="shared" si="14"/>
        <v>336132</v>
      </c>
      <c r="I53" s="27">
        <f t="shared" si="15"/>
        <v>345895</v>
      </c>
      <c r="J53" s="27">
        <f t="shared" si="16"/>
        <v>355658</v>
      </c>
      <c r="K53" s="27">
        <f t="shared" si="17"/>
        <v>365421</v>
      </c>
      <c r="L53" s="79">
        <f t="shared" si="18"/>
        <v>375184</v>
      </c>
      <c r="M53" s="79">
        <f t="shared" si="19"/>
        <v>384947</v>
      </c>
      <c r="N53" s="27">
        <f t="shared" si="20"/>
        <v>488158</v>
      </c>
    </row>
    <row r="54" spans="2:14" ht="15.75">
      <c r="B54" s="4" t="s">
        <v>47</v>
      </c>
      <c r="C54" s="5">
        <f t="shared" si="26"/>
        <v>2.156</v>
      </c>
      <c r="D54" s="27">
        <f t="shared" si="22"/>
        <v>302124</v>
      </c>
      <c r="E54" s="27">
        <f t="shared" si="23"/>
        <v>312053</v>
      </c>
      <c r="F54" s="27">
        <f t="shared" si="24"/>
        <v>321982</v>
      </c>
      <c r="G54" s="27">
        <f t="shared" si="25"/>
        <v>331911</v>
      </c>
      <c r="H54" s="27">
        <f t="shared" si="14"/>
        <v>341839</v>
      </c>
      <c r="I54" s="27">
        <f t="shared" si="15"/>
        <v>351768</v>
      </c>
      <c r="J54" s="27">
        <f t="shared" si="16"/>
        <v>361697</v>
      </c>
      <c r="K54" s="27">
        <f t="shared" si="17"/>
        <v>371626</v>
      </c>
      <c r="L54" s="79">
        <f t="shared" si="18"/>
        <v>381555</v>
      </c>
      <c r="M54" s="79">
        <f t="shared" si="19"/>
        <v>391484</v>
      </c>
      <c r="N54" s="27">
        <f t="shared" si="20"/>
        <v>496447</v>
      </c>
    </row>
    <row r="55" spans="2:14" ht="15.75">
      <c r="B55" s="4" t="s">
        <v>48</v>
      </c>
      <c r="C55" s="5">
        <f t="shared" si="26"/>
        <v>2.192</v>
      </c>
      <c r="D55" s="27">
        <f t="shared" si="22"/>
        <v>307168</v>
      </c>
      <c r="E55" s="27">
        <f t="shared" si="23"/>
        <v>317263</v>
      </c>
      <c r="F55" s="27">
        <f t="shared" si="24"/>
        <v>327358</v>
      </c>
      <c r="G55" s="27">
        <f t="shared" si="25"/>
        <v>337453</v>
      </c>
      <c r="H55" s="27">
        <f t="shared" si="14"/>
        <v>347547</v>
      </c>
      <c r="I55" s="27">
        <f t="shared" si="15"/>
        <v>357642</v>
      </c>
      <c r="J55" s="27">
        <f t="shared" si="16"/>
        <v>367737</v>
      </c>
      <c r="K55" s="27">
        <f t="shared" si="17"/>
        <v>377832</v>
      </c>
      <c r="L55" s="79">
        <f t="shared" si="18"/>
        <v>387926</v>
      </c>
      <c r="M55" s="79">
        <f t="shared" si="19"/>
        <v>398021</v>
      </c>
      <c r="N55" s="27">
        <f t="shared" si="20"/>
        <v>504737</v>
      </c>
    </row>
    <row r="56" spans="2:14" ht="15.75">
      <c r="B56" s="4" t="s">
        <v>49</v>
      </c>
      <c r="C56" s="5">
        <f t="shared" si="26"/>
        <v>2.228</v>
      </c>
      <c r="D56" s="27">
        <f t="shared" si="22"/>
        <v>312213</v>
      </c>
      <c r="E56" s="27">
        <f t="shared" si="23"/>
        <v>322474</v>
      </c>
      <c r="F56" s="27">
        <f t="shared" si="24"/>
        <v>332734</v>
      </c>
      <c r="G56" s="27">
        <f t="shared" si="25"/>
        <v>342995</v>
      </c>
      <c r="H56" s="27">
        <f t="shared" si="14"/>
        <v>353255</v>
      </c>
      <c r="I56" s="27">
        <f t="shared" si="15"/>
        <v>363516</v>
      </c>
      <c r="J56" s="27">
        <f t="shared" si="16"/>
        <v>373776</v>
      </c>
      <c r="K56" s="27">
        <f t="shared" si="17"/>
        <v>384037</v>
      </c>
      <c r="L56" s="79">
        <f t="shared" si="18"/>
        <v>394297</v>
      </c>
      <c r="M56" s="79">
        <f t="shared" si="19"/>
        <v>404558</v>
      </c>
      <c r="N56" s="27">
        <f t="shared" si="20"/>
        <v>513026</v>
      </c>
    </row>
    <row r="57" spans="2:14" ht="15.75">
      <c r="B57" s="4" t="s">
        <v>50</v>
      </c>
      <c r="C57" s="5">
        <f t="shared" si="26"/>
        <v>2.2640000000000002</v>
      </c>
      <c r="D57" s="27">
        <f t="shared" si="22"/>
        <v>317258</v>
      </c>
      <c r="E57" s="27">
        <f t="shared" si="23"/>
        <v>327684</v>
      </c>
      <c r="F57" s="27">
        <f t="shared" si="24"/>
        <v>338111</v>
      </c>
      <c r="G57" s="27">
        <f t="shared" si="25"/>
        <v>348537</v>
      </c>
      <c r="H57" s="27">
        <f t="shared" si="14"/>
        <v>358963</v>
      </c>
      <c r="I57" s="27">
        <f t="shared" si="15"/>
        <v>369389</v>
      </c>
      <c r="J57" s="27">
        <f t="shared" si="16"/>
        <v>379816</v>
      </c>
      <c r="K57" s="27">
        <f t="shared" si="17"/>
        <v>390242</v>
      </c>
      <c r="L57" s="79">
        <f t="shared" si="18"/>
        <v>400668</v>
      </c>
      <c r="M57" s="79">
        <f t="shared" si="19"/>
        <v>411095</v>
      </c>
      <c r="N57" s="27">
        <f t="shared" si="20"/>
        <v>521316</v>
      </c>
    </row>
    <row r="58" spans="2:14" ht="15.75">
      <c r="B58" s="10" t="s">
        <v>66</v>
      </c>
      <c r="C58" s="11">
        <v>2.3</v>
      </c>
      <c r="D58" s="28">
        <f t="shared" si="22"/>
        <v>322303</v>
      </c>
      <c r="E58" s="28">
        <f t="shared" si="23"/>
        <v>332895</v>
      </c>
      <c r="F58" s="28">
        <f t="shared" si="24"/>
        <v>343487</v>
      </c>
      <c r="G58" s="28">
        <f t="shared" si="25"/>
        <v>354079</v>
      </c>
      <c r="H58" s="28">
        <f t="shared" si="14"/>
        <v>364671</v>
      </c>
      <c r="I58" s="28">
        <f t="shared" si="15"/>
        <v>375263</v>
      </c>
      <c r="J58" s="28">
        <f t="shared" si="16"/>
        <v>385855</v>
      </c>
      <c r="K58" s="28">
        <f t="shared" si="17"/>
        <v>396447</v>
      </c>
      <c r="L58" s="78">
        <f t="shared" si="18"/>
        <v>407039</v>
      </c>
      <c r="M58" s="78">
        <f t="shared" si="19"/>
        <v>417632</v>
      </c>
      <c r="N58" s="62">
        <f t="shared" si="20"/>
        <v>529605</v>
      </c>
    </row>
    <row r="59" spans="2:14" ht="15.75">
      <c r="B59" s="4" t="s">
        <v>51</v>
      </c>
      <c r="C59" s="5">
        <f>($C$68-$C$58)/10+C58</f>
        <v>2.3409999999999997</v>
      </c>
      <c r="D59" s="27">
        <f t="shared" si="22"/>
        <v>328048</v>
      </c>
      <c r="E59" s="27">
        <f t="shared" si="23"/>
        <v>338829</v>
      </c>
      <c r="F59" s="27">
        <f t="shared" si="24"/>
        <v>349610</v>
      </c>
      <c r="G59" s="27">
        <f t="shared" si="25"/>
        <v>360391</v>
      </c>
      <c r="H59" s="27">
        <f t="shared" si="14"/>
        <v>371172</v>
      </c>
      <c r="I59" s="27">
        <f t="shared" si="15"/>
        <v>381953</v>
      </c>
      <c r="J59" s="27">
        <f t="shared" si="16"/>
        <v>392734</v>
      </c>
      <c r="K59" s="27">
        <f t="shared" si="17"/>
        <v>403514</v>
      </c>
      <c r="L59" s="79">
        <f t="shared" si="18"/>
        <v>414295</v>
      </c>
      <c r="M59" s="79">
        <f t="shared" si="19"/>
        <v>425076</v>
      </c>
      <c r="N59" s="27">
        <f t="shared" si="20"/>
        <v>539046</v>
      </c>
    </row>
    <row r="60" spans="2:14" ht="15.75">
      <c r="B60" s="4" t="s">
        <v>52</v>
      </c>
      <c r="C60" s="5">
        <f aca="true" t="shared" si="27" ref="C60:C67">($C$68-$C$58)/10+C59</f>
        <v>2.3819999999999997</v>
      </c>
      <c r="D60" s="27">
        <f t="shared" si="22"/>
        <v>333793</v>
      </c>
      <c r="E60" s="27">
        <f t="shared" si="23"/>
        <v>344763</v>
      </c>
      <c r="F60" s="27">
        <f t="shared" si="24"/>
        <v>355733</v>
      </c>
      <c r="G60" s="27">
        <f t="shared" si="25"/>
        <v>366703</v>
      </c>
      <c r="H60" s="27">
        <f t="shared" si="14"/>
        <v>377672</v>
      </c>
      <c r="I60" s="27">
        <f t="shared" si="15"/>
        <v>388642</v>
      </c>
      <c r="J60" s="27">
        <f t="shared" si="16"/>
        <v>399612</v>
      </c>
      <c r="K60" s="27">
        <f t="shared" si="17"/>
        <v>410582</v>
      </c>
      <c r="L60" s="79">
        <f t="shared" si="18"/>
        <v>421551</v>
      </c>
      <c r="M60" s="79">
        <f t="shared" si="19"/>
        <v>432521</v>
      </c>
      <c r="N60" s="27">
        <f t="shared" si="20"/>
        <v>548487</v>
      </c>
    </row>
    <row r="61" spans="2:14" ht="15.75">
      <c r="B61" s="4" t="s">
        <v>53</v>
      </c>
      <c r="C61" s="5">
        <f t="shared" si="27"/>
        <v>2.4229999999999996</v>
      </c>
      <c r="D61" s="27">
        <f t="shared" si="22"/>
        <v>339539</v>
      </c>
      <c r="E61" s="27">
        <f t="shared" si="23"/>
        <v>350697</v>
      </c>
      <c r="F61" s="27">
        <f t="shared" si="24"/>
        <v>361856</v>
      </c>
      <c r="G61" s="27">
        <f t="shared" si="25"/>
        <v>373014</v>
      </c>
      <c r="H61" s="27">
        <f t="shared" si="14"/>
        <v>384173</v>
      </c>
      <c r="I61" s="27">
        <f t="shared" si="15"/>
        <v>395332</v>
      </c>
      <c r="J61" s="27">
        <f t="shared" si="16"/>
        <v>406490</v>
      </c>
      <c r="K61" s="27">
        <f t="shared" si="17"/>
        <v>417649</v>
      </c>
      <c r="L61" s="79">
        <f t="shared" si="18"/>
        <v>428807</v>
      </c>
      <c r="M61" s="79">
        <f t="shared" si="19"/>
        <v>439966</v>
      </c>
      <c r="N61" s="27">
        <f t="shared" si="20"/>
        <v>557928</v>
      </c>
    </row>
    <row r="62" spans="2:14" ht="15.75">
      <c r="B62" s="4" t="s">
        <v>54</v>
      </c>
      <c r="C62" s="5">
        <f t="shared" si="27"/>
        <v>2.4639999999999995</v>
      </c>
      <c r="D62" s="27">
        <f t="shared" si="22"/>
        <v>345284</v>
      </c>
      <c r="E62" s="27">
        <f t="shared" si="23"/>
        <v>356632</v>
      </c>
      <c r="F62" s="27">
        <f t="shared" si="24"/>
        <v>367979</v>
      </c>
      <c r="G62" s="27">
        <f t="shared" si="25"/>
        <v>379326</v>
      </c>
      <c r="H62" s="27">
        <f t="shared" si="14"/>
        <v>390674</v>
      </c>
      <c r="I62" s="27">
        <f t="shared" si="15"/>
        <v>402021</v>
      </c>
      <c r="J62" s="27">
        <f t="shared" si="16"/>
        <v>413368</v>
      </c>
      <c r="K62" s="27">
        <f t="shared" si="17"/>
        <v>424716</v>
      </c>
      <c r="L62" s="79">
        <f t="shared" si="18"/>
        <v>436063</v>
      </c>
      <c r="M62" s="79">
        <f t="shared" si="19"/>
        <v>447411</v>
      </c>
      <c r="N62" s="27">
        <f t="shared" si="20"/>
        <v>567368</v>
      </c>
    </row>
    <row r="63" spans="2:14" ht="15.75">
      <c r="B63" s="4" t="s">
        <v>55</v>
      </c>
      <c r="C63" s="5">
        <f t="shared" si="27"/>
        <v>2.5049999999999994</v>
      </c>
      <c r="D63" s="27">
        <f t="shared" si="22"/>
        <v>351030</v>
      </c>
      <c r="E63" s="27">
        <f t="shared" si="23"/>
        <v>362566</v>
      </c>
      <c r="F63" s="27">
        <f t="shared" si="24"/>
        <v>374102</v>
      </c>
      <c r="G63" s="27">
        <f t="shared" si="25"/>
        <v>385638</v>
      </c>
      <c r="H63" s="27">
        <f t="shared" si="14"/>
        <v>397174</v>
      </c>
      <c r="I63" s="27">
        <f t="shared" si="15"/>
        <v>408711</v>
      </c>
      <c r="J63" s="27">
        <f t="shared" si="16"/>
        <v>420247</v>
      </c>
      <c r="K63" s="27">
        <f t="shared" si="17"/>
        <v>431783</v>
      </c>
      <c r="L63" s="79">
        <f t="shared" si="18"/>
        <v>443319</v>
      </c>
      <c r="M63" s="79">
        <f t="shared" si="19"/>
        <v>454855</v>
      </c>
      <c r="N63" s="27">
        <f t="shared" si="20"/>
        <v>576809</v>
      </c>
    </row>
    <row r="64" spans="2:14" ht="15.75">
      <c r="B64" s="4" t="s">
        <v>56</v>
      </c>
      <c r="C64" s="5">
        <f t="shared" si="27"/>
        <v>2.5459999999999994</v>
      </c>
      <c r="D64" s="27">
        <f t="shared" si="22"/>
        <v>356775</v>
      </c>
      <c r="E64" s="27">
        <f t="shared" si="23"/>
        <v>368500</v>
      </c>
      <c r="F64" s="27">
        <f t="shared" si="24"/>
        <v>380225</v>
      </c>
      <c r="G64" s="27">
        <f t="shared" si="25"/>
        <v>391950</v>
      </c>
      <c r="H64" s="27">
        <f t="shared" si="14"/>
        <v>403675</v>
      </c>
      <c r="I64" s="27">
        <f t="shared" si="15"/>
        <v>415400</v>
      </c>
      <c r="J64" s="27">
        <f t="shared" si="16"/>
        <v>427125</v>
      </c>
      <c r="K64" s="27">
        <f t="shared" si="17"/>
        <v>438850</v>
      </c>
      <c r="L64" s="79">
        <f t="shared" si="18"/>
        <v>450575</v>
      </c>
      <c r="M64" s="79">
        <f t="shared" si="19"/>
        <v>462300</v>
      </c>
      <c r="N64" s="27">
        <f t="shared" si="20"/>
        <v>586250</v>
      </c>
    </row>
    <row r="65" spans="2:14" ht="15.75">
      <c r="B65" s="4" t="s">
        <v>57</v>
      </c>
      <c r="C65" s="5">
        <f t="shared" si="27"/>
        <v>2.5869999999999993</v>
      </c>
      <c r="D65" s="27">
        <f t="shared" si="22"/>
        <v>362520</v>
      </c>
      <c r="E65" s="27">
        <f t="shared" si="23"/>
        <v>374434</v>
      </c>
      <c r="F65" s="27">
        <f t="shared" si="24"/>
        <v>386348</v>
      </c>
      <c r="G65" s="27">
        <f t="shared" si="25"/>
        <v>398262</v>
      </c>
      <c r="H65" s="27">
        <f t="shared" si="14"/>
        <v>410176</v>
      </c>
      <c r="I65" s="27">
        <f t="shared" si="15"/>
        <v>422089</v>
      </c>
      <c r="J65" s="27">
        <f t="shared" si="16"/>
        <v>434003</v>
      </c>
      <c r="K65" s="27">
        <f t="shared" si="17"/>
        <v>445917</v>
      </c>
      <c r="L65" s="79">
        <f t="shared" si="18"/>
        <v>457831</v>
      </c>
      <c r="M65" s="79">
        <f t="shared" si="19"/>
        <v>469745</v>
      </c>
      <c r="N65" s="27">
        <f t="shared" si="20"/>
        <v>595691</v>
      </c>
    </row>
    <row r="66" spans="2:14" ht="15.75">
      <c r="B66" s="4" t="s">
        <v>58</v>
      </c>
      <c r="C66" s="5">
        <f t="shared" si="27"/>
        <v>2.6279999999999992</v>
      </c>
      <c r="D66" s="27">
        <f t="shared" si="22"/>
        <v>368266</v>
      </c>
      <c r="E66" s="27">
        <f t="shared" si="23"/>
        <v>380368</v>
      </c>
      <c r="F66" s="27">
        <f t="shared" si="24"/>
        <v>392471</v>
      </c>
      <c r="G66" s="27">
        <f t="shared" si="25"/>
        <v>404574</v>
      </c>
      <c r="H66" s="27">
        <f t="shared" si="14"/>
        <v>416676</v>
      </c>
      <c r="I66" s="27">
        <f t="shared" si="15"/>
        <v>428779</v>
      </c>
      <c r="J66" s="27">
        <f t="shared" si="16"/>
        <v>440882</v>
      </c>
      <c r="K66" s="27">
        <f t="shared" si="17"/>
        <v>452984</v>
      </c>
      <c r="L66" s="79">
        <f t="shared" si="18"/>
        <v>465087</v>
      </c>
      <c r="M66" s="79">
        <f t="shared" si="19"/>
        <v>477189</v>
      </c>
      <c r="N66" s="27">
        <f t="shared" si="20"/>
        <v>605132</v>
      </c>
    </row>
    <row r="67" spans="2:14" ht="15.75">
      <c r="B67" s="4" t="s">
        <v>59</v>
      </c>
      <c r="C67" s="5">
        <f t="shared" si="27"/>
        <v>2.668999999999999</v>
      </c>
      <c r="D67" s="27">
        <f t="shared" si="22"/>
        <v>374011</v>
      </c>
      <c r="E67" s="27">
        <f t="shared" si="23"/>
        <v>386303</v>
      </c>
      <c r="F67" s="27">
        <f t="shared" si="24"/>
        <v>398594</v>
      </c>
      <c r="G67" s="27">
        <f t="shared" si="25"/>
        <v>410886</v>
      </c>
      <c r="H67" s="27">
        <f t="shared" si="14"/>
        <v>423177</v>
      </c>
      <c r="I67" s="27">
        <f t="shared" si="15"/>
        <v>435468</v>
      </c>
      <c r="J67" s="27">
        <f t="shared" si="16"/>
        <v>447760</v>
      </c>
      <c r="K67" s="27">
        <f t="shared" si="17"/>
        <v>460051</v>
      </c>
      <c r="L67" s="79">
        <f t="shared" si="18"/>
        <v>472343</v>
      </c>
      <c r="M67" s="79">
        <f t="shared" si="19"/>
        <v>484634</v>
      </c>
      <c r="N67" s="27">
        <f t="shared" si="20"/>
        <v>614572</v>
      </c>
    </row>
    <row r="68" spans="2:14" ht="15.75">
      <c r="B68" s="13" t="s">
        <v>67</v>
      </c>
      <c r="C68" s="14">
        <v>2.71</v>
      </c>
      <c r="D68" s="29">
        <f t="shared" si="22"/>
        <v>379757</v>
      </c>
      <c r="E68" s="29">
        <f t="shared" si="23"/>
        <v>392237</v>
      </c>
      <c r="F68" s="29">
        <f t="shared" si="24"/>
        <v>404717</v>
      </c>
      <c r="G68" s="29">
        <f t="shared" si="25"/>
        <v>417197</v>
      </c>
      <c r="H68" s="29">
        <f t="shared" si="14"/>
        <v>429678</v>
      </c>
      <c r="I68" s="29">
        <f t="shared" si="15"/>
        <v>442158</v>
      </c>
      <c r="J68" s="29">
        <f t="shared" si="16"/>
        <v>454638</v>
      </c>
      <c r="K68" s="29">
        <f t="shared" si="17"/>
        <v>467118</v>
      </c>
      <c r="L68" s="81">
        <f t="shared" si="18"/>
        <v>479599</v>
      </c>
      <c r="M68" s="81">
        <f t="shared" si="19"/>
        <v>492079</v>
      </c>
      <c r="N68" s="48">
        <f t="shared" si="20"/>
        <v>624013</v>
      </c>
    </row>
  </sheetData>
  <sheetProtection/>
  <mergeCells count="3">
    <mergeCell ref="B2:N2"/>
    <mergeCell ref="B3:N3"/>
    <mergeCell ref="L5:M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0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3.140625" style="0" customWidth="1"/>
    <col min="2" max="2" width="44.7109375" style="0" customWidth="1"/>
    <col min="3" max="3" width="9.421875" style="2" customWidth="1"/>
    <col min="4" max="4" width="17.8515625" style="0" bestFit="1" customWidth="1"/>
  </cols>
  <sheetData>
    <row r="2" spans="2:7" ht="22.5">
      <c r="B2" s="82" t="s">
        <v>153</v>
      </c>
      <c r="C2" s="82"/>
      <c r="D2" s="82"/>
      <c r="E2" s="3"/>
      <c r="F2" s="3"/>
      <c r="G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190</v>
      </c>
      <c r="D5" s="45">
        <v>400000</v>
      </c>
    </row>
    <row r="6" spans="2:4" ht="15.75" customHeight="1">
      <c r="B6" s="85" t="s">
        <v>1</v>
      </c>
      <c r="C6" s="85" t="s">
        <v>178</v>
      </c>
      <c r="D6" s="85" t="s">
        <v>0</v>
      </c>
    </row>
    <row r="7" spans="2:4" ht="15.75" customHeight="1">
      <c r="B7" s="86"/>
      <c r="C7" s="86"/>
      <c r="D7" s="86"/>
    </row>
    <row r="8" spans="2:4" s="1" customFormat="1" ht="15.75">
      <c r="B8" s="8" t="s">
        <v>68</v>
      </c>
      <c r="C8" s="9">
        <v>1</v>
      </c>
      <c r="D8" s="28">
        <f aca="true" t="shared" si="0" ref="D8:D37">ROUND($D$5*C8/$C$38,0)</f>
        <v>285714</v>
      </c>
    </row>
    <row r="9" spans="2:4" ht="15.75">
      <c r="B9" s="4" t="s">
        <v>69</v>
      </c>
      <c r="C9" s="5">
        <f aca="true" t="shared" si="1" ref="C9:C17">($C$18-$C$8)/10+C8</f>
        <v>1.013</v>
      </c>
      <c r="D9" s="27">
        <f t="shared" si="0"/>
        <v>289429</v>
      </c>
    </row>
    <row r="10" spans="2:4" ht="15.75">
      <c r="B10" s="4" t="s">
        <v>70</v>
      </c>
      <c r="C10" s="5">
        <f t="shared" si="1"/>
        <v>1.0259999999999998</v>
      </c>
      <c r="D10" s="27">
        <f t="shared" si="0"/>
        <v>293143</v>
      </c>
    </row>
    <row r="11" spans="2:4" ht="15.75">
      <c r="B11" s="4" t="s">
        <v>71</v>
      </c>
      <c r="C11" s="5">
        <f t="shared" si="1"/>
        <v>1.0389999999999997</v>
      </c>
      <c r="D11" s="27">
        <f t="shared" si="0"/>
        <v>296857</v>
      </c>
    </row>
    <row r="12" spans="2:4" ht="15.75">
      <c r="B12" s="4" t="s">
        <v>72</v>
      </c>
      <c r="C12" s="5">
        <f t="shared" si="1"/>
        <v>1.0519999999999996</v>
      </c>
      <c r="D12" s="27">
        <f t="shared" si="0"/>
        <v>300571</v>
      </c>
    </row>
    <row r="13" spans="2:4" ht="15.75">
      <c r="B13" s="4" t="s">
        <v>73</v>
      </c>
      <c r="C13" s="5">
        <f t="shared" si="1"/>
        <v>1.0649999999999995</v>
      </c>
      <c r="D13" s="27">
        <f t="shared" si="0"/>
        <v>304286</v>
      </c>
    </row>
    <row r="14" spans="2:4" ht="15.75">
      <c r="B14" s="4" t="s">
        <v>74</v>
      </c>
      <c r="C14" s="5">
        <f t="shared" si="1"/>
        <v>1.0779999999999994</v>
      </c>
      <c r="D14" s="27">
        <f t="shared" si="0"/>
        <v>308000</v>
      </c>
    </row>
    <row r="15" spans="2:4" ht="15.75">
      <c r="B15" s="4" t="s">
        <v>75</v>
      </c>
      <c r="C15" s="5">
        <f t="shared" si="1"/>
        <v>1.0909999999999993</v>
      </c>
      <c r="D15" s="27">
        <f t="shared" si="0"/>
        <v>311714</v>
      </c>
    </row>
    <row r="16" spans="2:4" ht="15.75">
      <c r="B16" s="4" t="s">
        <v>76</v>
      </c>
      <c r="C16" s="5">
        <f t="shared" si="1"/>
        <v>1.1039999999999992</v>
      </c>
      <c r="D16" s="27">
        <f t="shared" si="0"/>
        <v>315429</v>
      </c>
    </row>
    <row r="17" spans="2:4" ht="15.75">
      <c r="B17" s="4" t="s">
        <v>77</v>
      </c>
      <c r="C17" s="5">
        <f t="shared" si="1"/>
        <v>1.116999999999999</v>
      </c>
      <c r="D17" s="27">
        <f t="shared" si="0"/>
        <v>319143</v>
      </c>
    </row>
    <row r="18" spans="2:4" s="1" customFormat="1" ht="15.75">
      <c r="B18" s="10" t="s">
        <v>78</v>
      </c>
      <c r="C18" s="11">
        <v>1.13</v>
      </c>
      <c r="D18" s="28">
        <f t="shared" si="0"/>
        <v>322857</v>
      </c>
    </row>
    <row r="19" spans="2:4" ht="15.75">
      <c r="B19" s="4" t="s">
        <v>79</v>
      </c>
      <c r="C19" s="5">
        <f aca="true" t="shared" si="2" ref="C19:C27">($C$28-$C$18)/10+C18</f>
        <v>1.1429999999999998</v>
      </c>
      <c r="D19" s="27">
        <f t="shared" si="0"/>
        <v>326571</v>
      </c>
    </row>
    <row r="20" spans="2:4" ht="15.75">
      <c r="B20" s="4" t="s">
        <v>80</v>
      </c>
      <c r="C20" s="5">
        <f t="shared" si="2"/>
        <v>1.1559999999999997</v>
      </c>
      <c r="D20" s="27">
        <f t="shared" si="0"/>
        <v>330286</v>
      </c>
    </row>
    <row r="21" spans="2:4" ht="15.75">
      <c r="B21" s="4" t="s">
        <v>81</v>
      </c>
      <c r="C21" s="5">
        <f t="shared" si="2"/>
        <v>1.1689999999999996</v>
      </c>
      <c r="D21" s="27">
        <f t="shared" si="0"/>
        <v>334000</v>
      </c>
    </row>
    <row r="22" spans="2:4" ht="15.75">
      <c r="B22" s="4" t="s">
        <v>82</v>
      </c>
      <c r="C22" s="5">
        <f t="shared" si="2"/>
        <v>1.1819999999999995</v>
      </c>
      <c r="D22" s="27">
        <f t="shared" si="0"/>
        <v>337714</v>
      </c>
    </row>
    <row r="23" spans="2:4" ht="15.75">
      <c r="B23" s="4" t="s">
        <v>83</v>
      </c>
      <c r="C23" s="5">
        <f t="shared" si="2"/>
        <v>1.1949999999999994</v>
      </c>
      <c r="D23" s="27">
        <f t="shared" si="0"/>
        <v>341429</v>
      </c>
    </row>
    <row r="24" spans="2:4" ht="15.75">
      <c r="B24" s="4" t="s">
        <v>84</v>
      </c>
      <c r="C24" s="5">
        <f t="shared" si="2"/>
        <v>1.2079999999999993</v>
      </c>
      <c r="D24" s="27">
        <f t="shared" si="0"/>
        <v>345143</v>
      </c>
    </row>
    <row r="25" spans="2:4" ht="15.75">
      <c r="B25" s="4" t="s">
        <v>85</v>
      </c>
      <c r="C25" s="5">
        <f t="shared" si="2"/>
        <v>1.2209999999999992</v>
      </c>
      <c r="D25" s="27">
        <f t="shared" si="0"/>
        <v>348857</v>
      </c>
    </row>
    <row r="26" spans="2:4" ht="15.75">
      <c r="B26" s="4" t="s">
        <v>86</v>
      </c>
      <c r="C26" s="5">
        <f t="shared" si="2"/>
        <v>1.233999999999999</v>
      </c>
      <c r="D26" s="27">
        <f t="shared" si="0"/>
        <v>352571</v>
      </c>
    </row>
    <row r="27" spans="2:4" ht="15.75">
      <c r="B27" s="4" t="s">
        <v>87</v>
      </c>
      <c r="C27" s="5">
        <f t="shared" si="2"/>
        <v>1.246999999999999</v>
      </c>
      <c r="D27" s="27">
        <f t="shared" si="0"/>
        <v>356286</v>
      </c>
    </row>
    <row r="28" spans="2:4" s="1" customFormat="1" ht="15.75">
      <c r="B28" s="10" t="s">
        <v>88</v>
      </c>
      <c r="C28" s="11">
        <v>1.26</v>
      </c>
      <c r="D28" s="28">
        <f t="shared" si="0"/>
        <v>360000</v>
      </c>
    </row>
    <row r="29" spans="2:4" s="1" customFormat="1" ht="15.75">
      <c r="B29" s="4" t="s">
        <v>89</v>
      </c>
      <c r="C29" s="5">
        <f aca="true" t="shared" si="3" ref="C29:C37">($C$38-$C$28)/10+C28</f>
        <v>1.274</v>
      </c>
      <c r="D29" s="27">
        <f t="shared" si="0"/>
        <v>364000</v>
      </c>
    </row>
    <row r="30" spans="2:4" s="1" customFormat="1" ht="15.75">
      <c r="B30" s="4" t="s">
        <v>133</v>
      </c>
      <c r="C30" s="5">
        <f t="shared" si="3"/>
        <v>1.288</v>
      </c>
      <c r="D30" s="27">
        <f t="shared" si="0"/>
        <v>368000</v>
      </c>
    </row>
    <row r="31" spans="2:4" s="1" customFormat="1" ht="15.75">
      <c r="B31" s="4" t="s">
        <v>90</v>
      </c>
      <c r="C31" s="5">
        <f t="shared" si="3"/>
        <v>1.302</v>
      </c>
      <c r="D31" s="27">
        <f t="shared" si="0"/>
        <v>372000</v>
      </c>
    </row>
    <row r="32" spans="2:4" s="1" customFormat="1" ht="15.75">
      <c r="B32" s="4" t="s">
        <v>91</v>
      </c>
      <c r="C32" s="5">
        <f t="shared" si="3"/>
        <v>1.316</v>
      </c>
      <c r="D32" s="27">
        <f t="shared" si="0"/>
        <v>376000</v>
      </c>
    </row>
    <row r="33" spans="2:4" s="1" customFormat="1" ht="15.75">
      <c r="B33" s="4" t="s">
        <v>92</v>
      </c>
      <c r="C33" s="5">
        <f t="shared" si="3"/>
        <v>1.33</v>
      </c>
      <c r="D33" s="27">
        <f t="shared" si="0"/>
        <v>380000</v>
      </c>
    </row>
    <row r="34" spans="2:4" s="1" customFormat="1" ht="15.75">
      <c r="B34" s="4" t="s">
        <v>93</v>
      </c>
      <c r="C34" s="5">
        <f t="shared" si="3"/>
        <v>1.344</v>
      </c>
      <c r="D34" s="27">
        <f t="shared" si="0"/>
        <v>384000</v>
      </c>
    </row>
    <row r="35" spans="2:4" s="1" customFormat="1" ht="15.75">
      <c r="B35" s="4" t="s">
        <v>94</v>
      </c>
      <c r="C35" s="5">
        <f t="shared" si="3"/>
        <v>1.358</v>
      </c>
      <c r="D35" s="27">
        <f t="shared" si="0"/>
        <v>388000</v>
      </c>
    </row>
    <row r="36" spans="2:4" s="1" customFormat="1" ht="15.75">
      <c r="B36" s="4" t="s">
        <v>95</v>
      </c>
      <c r="C36" s="5">
        <f t="shared" si="3"/>
        <v>1.372</v>
      </c>
      <c r="D36" s="27">
        <f t="shared" si="0"/>
        <v>392000</v>
      </c>
    </row>
    <row r="37" spans="2:4" s="1" customFormat="1" ht="15.75">
      <c r="B37" s="4" t="s">
        <v>96</v>
      </c>
      <c r="C37" s="5">
        <f t="shared" si="3"/>
        <v>1.3860000000000001</v>
      </c>
      <c r="D37" s="27">
        <f t="shared" si="0"/>
        <v>396000</v>
      </c>
    </row>
    <row r="38" spans="2:4" ht="15.75">
      <c r="B38" s="35" t="s">
        <v>134</v>
      </c>
      <c r="C38" s="36">
        <v>1.4</v>
      </c>
      <c r="D38" s="32">
        <f>ROUND($D$5*C38/$C$38,0)</f>
        <v>400000</v>
      </c>
    </row>
    <row r="39" spans="2:4" ht="15.75">
      <c r="B39" s="4" t="s">
        <v>97</v>
      </c>
      <c r="C39" s="5">
        <f aca="true" t="shared" si="4" ref="C39:C47">($C$48-$C$38)/10+C38</f>
        <v>1.4129999999999998</v>
      </c>
      <c r="D39" s="27">
        <f aca="true" t="shared" si="5" ref="D39:D78">ROUND($D$5*C39/$C$38,0)</f>
        <v>403714</v>
      </c>
    </row>
    <row r="40" spans="2:4" ht="15.75">
      <c r="B40" s="4" t="s">
        <v>98</v>
      </c>
      <c r="C40" s="5">
        <f t="shared" si="4"/>
        <v>1.4259999999999997</v>
      </c>
      <c r="D40" s="27">
        <f t="shared" si="5"/>
        <v>407429</v>
      </c>
    </row>
    <row r="41" spans="2:4" ht="15.75">
      <c r="B41" s="4" t="s">
        <v>99</v>
      </c>
      <c r="C41" s="5">
        <f t="shared" si="4"/>
        <v>1.4389999999999996</v>
      </c>
      <c r="D41" s="27">
        <f t="shared" si="5"/>
        <v>411143</v>
      </c>
    </row>
    <row r="42" spans="2:4" ht="15.75">
      <c r="B42" s="4" t="s">
        <v>100</v>
      </c>
      <c r="C42" s="5">
        <f t="shared" si="4"/>
        <v>1.4519999999999995</v>
      </c>
      <c r="D42" s="27">
        <f t="shared" si="5"/>
        <v>414857</v>
      </c>
    </row>
    <row r="43" spans="2:4" ht="15.75">
      <c r="B43" s="4" t="s">
        <v>101</v>
      </c>
      <c r="C43" s="5">
        <f t="shared" si="4"/>
        <v>1.4649999999999994</v>
      </c>
      <c r="D43" s="27">
        <f t="shared" si="5"/>
        <v>418571</v>
      </c>
    </row>
    <row r="44" spans="2:4" ht="15.75">
      <c r="B44" s="4" t="s">
        <v>102</v>
      </c>
      <c r="C44" s="5">
        <f t="shared" si="4"/>
        <v>1.4779999999999993</v>
      </c>
      <c r="D44" s="27">
        <f t="shared" si="5"/>
        <v>422286</v>
      </c>
    </row>
    <row r="45" spans="2:4" ht="15.75">
      <c r="B45" s="4" t="s">
        <v>103</v>
      </c>
      <c r="C45" s="5">
        <f t="shared" si="4"/>
        <v>1.4909999999999992</v>
      </c>
      <c r="D45" s="27">
        <f t="shared" si="5"/>
        <v>426000</v>
      </c>
    </row>
    <row r="46" spans="2:4" ht="15.75">
      <c r="B46" s="4" t="s">
        <v>104</v>
      </c>
      <c r="C46" s="5">
        <f t="shared" si="4"/>
        <v>1.5039999999999991</v>
      </c>
      <c r="D46" s="27">
        <f t="shared" si="5"/>
        <v>429714</v>
      </c>
    </row>
    <row r="47" spans="2:4" ht="15.75">
      <c r="B47" s="4" t="s">
        <v>105</v>
      </c>
      <c r="C47" s="5">
        <f t="shared" si="4"/>
        <v>1.516999999999999</v>
      </c>
      <c r="D47" s="27">
        <f t="shared" si="5"/>
        <v>433429</v>
      </c>
    </row>
    <row r="48" spans="2:4" ht="15.75">
      <c r="B48" s="10" t="s">
        <v>135</v>
      </c>
      <c r="C48" s="11">
        <v>1.53</v>
      </c>
      <c r="D48" s="28">
        <f t="shared" si="5"/>
        <v>437143</v>
      </c>
    </row>
    <row r="49" spans="2:4" ht="15.75">
      <c r="B49" s="4" t="s">
        <v>106</v>
      </c>
      <c r="C49" s="5">
        <f aca="true" t="shared" si="6" ref="C49:C57">($C$58-$C$48)/10+C48</f>
        <v>1.543</v>
      </c>
      <c r="D49" s="27">
        <f t="shared" si="5"/>
        <v>440857</v>
      </c>
    </row>
    <row r="50" spans="2:4" ht="15.75">
      <c r="B50" s="4" t="s">
        <v>107</v>
      </c>
      <c r="C50" s="5">
        <f t="shared" si="6"/>
        <v>1.5559999999999998</v>
      </c>
      <c r="D50" s="27">
        <f t="shared" si="5"/>
        <v>444571</v>
      </c>
    </row>
    <row r="51" spans="2:4" ht="15.75">
      <c r="B51" s="4" t="s">
        <v>108</v>
      </c>
      <c r="C51" s="5">
        <f t="shared" si="6"/>
        <v>1.5689999999999997</v>
      </c>
      <c r="D51" s="27">
        <f t="shared" si="5"/>
        <v>448286</v>
      </c>
    </row>
    <row r="52" spans="2:4" ht="15.75">
      <c r="B52" s="4" t="s">
        <v>109</v>
      </c>
      <c r="C52" s="5">
        <f t="shared" si="6"/>
        <v>1.5819999999999996</v>
      </c>
      <c r="D52" s="27">
        <f t="shared" si="5"/>
        <v>452000</v>
      </c>
    </row>
    <row r="53" spans="2:4" ht="15.75">
      <c r="B53" s="4" t="s">
        <v>110</v>
      </c>
      <c r="C53" s="5">
        <f t="shared" si="6"/>
        <v>1.5949999999999995</v>
      </c>
      <c r="D53" s="27">
        <f t="shared" si="5"/>
        <v>455714</v>
      </c>
    </row>
    <row r="54" spans="2:4" ht="15.75">
      <c r="B54" s="4" t="s">
        <v>111</v>
      </c>
      <c r="C54" s="5">
        <f t="shared" si="6"/>
        <v>1.6079999999999994</v>
      </c>
      <c r="D54" s="27">
        <f t="shared" si="5"/>
        <v>459429</v>
      </c>
    </row>
    <row r="55" spans="2:4" ht="15.75">
      <c r="B55" s="4" t="s">
        <v>112</v>
      </c>
      <c r="C55" s="5">
        <f t="shared" si="6"/>
        <v>1.6209999999999993</v>
      </c>
      <c r="D55" s="27">
        <f t="shared" si="5"/>
        <v>463143</v>
      </c>
    </row>
    <row r="56" spans="2:4" ht="15.75">
      <c r="B56" s="4" t="s">
        <v>113</v>
      </c>
      <c r="C56" s="5">
        <f t="shared" si="6"/>
        <v>1.6339999999999992</v>
      </c>
      <c r="D56" s="27">
        <f t="shared" si="5"/>
        <v>466857</v>
      </c>
    </row>
    <row r="57" spans="2:4" ht="15.75">
      <c r="B57" s="4" t="s">
        <v>114</v>
      </c>
      <c r="C57" s="5">
        <f t="shared" si="6"/>
        <v>1.6469999999999991</v>
      </c>
      <c r="D57" s="27">
        <f t="shared" si="5"/>
        <v>470571</v>
      </c>
    </row>
    <row r="58" spans="2:4" ht="15.75">
      <c r="B58" s="10" t="s">
        <v>136</v>
      </c>
      <c r="C58" s="11">
        <v>1.66</v>
      </c>
      <c r="D58" s="28">
        <f t="shared" si="5"/>
        <v>474286</v>
      </c>
    </row>
    <row r="59" spans="2:4" ht="15.75">
      <c r="B59" s="4" t="s">
        <v>115</v>
      </c>
      <c r="C59" s="5">
        <f aca="true" t="shared" si="7" ref="C59:C67">($C$68-$C$58)/10+C58</f>
        <v>1.673</v>
      </c>
      <c r="D59" s="27">
        <f t="shared" si="5"/>
        <v>478000</v>
      </c>
    </row>
    <row r="60" spans="2:4" ht="15.75">
      <c r="B60" s="4" t="s">
        <v>116</v>
      </c>
      <c r="C60" s="5">
        <f t="shared" si="7"/>
        <v>1.686</v>
      </c>
      <c r="D60" s="27">
        <f t="shared" si="5"/>
        <v>481714</v>
      </c>
    </row>
    <row r="61" spans="2:4" ht="15.75">
      <c r="B61" s="4" t="s">
        <v>117</v>
      </c>
      <c r="C61" s="5">
        <f t="shared" si="7"/>
        <v>1.6989999999999998</v>
      </c>
      <c r="D61" s="27">
        <f t="shared" si="5"/>
        <v>485429</v>
      </c>
    </row>
    <row r="62" spans="2:4" ht="15.75">
      <c r="B62" s="4" t="s">
        <v>118</v>
      </c>
      <c r="C62" s="5">
        <f t="shared" si="7"/>
        <v>1.7119999999999997</v>
      </c>
      <c r="D62" s="27">
        <f t="shared" si="5"/>
        <v>489143</v>
      </c>
    </row>
    <row r="63" spans="2:4" ht="15.75">
      <c r="B63" s="4" t="s">
        <v>119</v>
      </c>
      <c r="C63" s="5">
        <f t="shared" si="7"/>
        <v>1.7249999999999996</v>
      </c>
      <c r="D63" s="27">
        <f t="shared" si="5"/>
        <v>492857</v>
      </c>
    </row>
    <row r="64" spans="2:4" ht="15.75">
      <c r="B64" s="4" t="s">
        <v>120</v>
      </c>
      <c r="C64" s="5">
        <f t="shared" si="7"/>
        <v>1.7379999999999995</v>
      </c>
      <c r="D64" s="27">
        <f t="shared" si="5"/>
        <v>496571</v>
      </c>
    </row>
    <row r="65" spans="2:4" ht="15.75">
      <c r="B65" s="4" t="s">
        <v>121</v>
      </c>
      <c r="C65" s="5">
        <f t="shared" si="7"/>
        <v>1.7509999999999994</v>
      </c>
      <c r="D65" s="27">
        <f t="shared" si="5"/>
        <v>500286</v>
      </c>
    </row>
    <row r="66" spans="2:4" ht="15.75">
      <c r="B66" s="4" t="s">
        <v>122</v>
      </c>
      <c r="C66" s="5">
        <f t="shared" si="7"/>
        <v>1.7639999999999993</v>
      </c>
      <c r="D66" s="27">
        <f t="shared" si="5"/>
        <v>504000</v>
      </c>
    </row>
    <row r="67" spans="2:4" ht="15.75">
      <c r="B67" s="4" t="s">
        <v>123</v>
      </c>
      <c r="C67" s="5">
        <f t="shared" si="7"/>
        <v>1.7769999999999992</v>
      </c>
      <c r="D67" s="27">
        <f t="shared" si="5"/>
        <v>507714</v>
      </c>
    </row>
    <row r="68" spans="2:4" ht="15.75">
      <c r="B68" s="10" t="s">
        <v>137</v>
      </c>
      <c r="C68" s="11">
        <v>1.79</v>
      </c>
      <c r="D68" s="28">
        <f t="shared" si="5"/>
        <v>511429</v>
      </c>
    </row>
    <row r="69" spans="2:4" ht="15.75">
      <c r="B69" s="18" t="s">
        <v>124</v>
      </c>
      <c r="C69" s="19">
        <f>($C$78-$C$68)/10+C68</f>
        <v>1.804</v>
      </c>
      <c r="D69" s="27">
        <f t="shared" si="5"/>
        <v>515429</v>
      </c>
    </row>
    <row r="70" spans="2:4" ht="15.75">
      <c r="B70" s="4" t="s">
        <v>125</v>
      </c>
      <c r="C70" s="5">
        <f aca="true" t="shared" si="8" ref="C70:C77">($C$68-$C$58)/10+C69</f>
        <v>1.8170000000000002</v>
      </c>
      <c r="D70" s="27">
        <f t="shared" si="5"/>
        <v>519143</v>
      </c>
    </row>
    <row r="71" spans="2:4" ht="15.75">
      <c r="B71" s="4" t="s">
        <v>126</v>
      </c>
      <c r="C71" s="5">
        <f t="shared" si="8"/>
        <v>1.83</v>
      </c>
      <c r="D71" s="27">
        <f t="shared" si="5"/>
        <v>522857</v>
      </c>
    </row>
    <row r="72" spans="2:4" ht="15.75">
      <c r="B72" s="4" t="s">
        <v>127</v>
      </c>
      <c r="C72" s="5">
        <f t="shared" si="8"/>
        <v>1.843</v>
      </c>
      <c r="D72" s="27">
        <f t="shared" si="5"/>
        <v>526571</v>
      </c>
    </row>
    <row r="73" spans="2:4" ht="15.75">
      <c r="B73" s="4" t="s">
        <v>128</v>
      </c>
      <c r="C73" s="5">
        <f t="shared" si="8"/>
        <v>1.8559999999999999</v>
      </c>
      <c r="D73" s="27">
        <f t="shared" si="5"/>
        <v>530286</v>
      </c>
    </row>
    <row r="74" spans="2:4" ht="15.75">
      <c r="B74" s="4" t="s">
        <v>129</v>
      </c>
      <c r="C74" s="5">
        <f t="shared" si="8"/>
        <v>1.8689999999999998</v>
      </c>
      <c r="D74" s="27">
        <f t="shared" si="5"/>
        <v>534000</v>
      </c>
    </row>
    <row r="75" spans="2:4" ht="15.75">
      <c r="B75" s="4" t="s">
        <v>130</v>
      </c>
      <c r="C75" s="5">
        <f t="shared" si="8"/>
        <v>1.8819999999999997</v>
      </c>
      <c r="D75" s="27">
        <f t="shared" si="5"/>
        <v>537714</v>
      </c>
    </row>
    <row r="76" spans="2:4" ht="15.75">
      <c r="B76" s="4" t="s">
        <v>131</v>
      </c>
      <c r="C76" s="5">
        <f t="shared" si="8"/>
        <v>1.8949999999999996</v>
      </c>
      <c r="D76" s="27">
        <f t="shared" si="5"/>
        <v>541429</v>
      </c>
    </row>
    <row r="77" spans="2:4" ht="15.75">
      <c r="B77" s="4" t="s">
        <v>132</v>
      </c>
      <c r="C77" s="5">
        <f t="shared" si="8"/>
        <v>1.9079999999999995</v>
      </c>
      <c r="D77" s="27">
        <f t="shared" si="5"/>
        <v>545143</v>
      </c>
    </row>
    <row r="78" spans="2:4" ht="15.75">
      <c r="B78" s="13" t="s">
        <v>138</v>
      </c>
      <c r="C78" s="14">
        <v>1.93</v>
      </c>
      <c r="D78" s="29">
        <f t="shared" si="5"/>
        <v>551429</v>
      </c>
    </row>
    <row r="80" ht="15.75">
      <c r="B80" s="26"/>
    </row>
  </sheetData>
  <sheetProtection/>
  <mergeCells count="5">
    <mergeCell ref="B3:D3"/>
    <mergeCell ref="B2:D2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42.28125" style="0" customWidth="1"/>
    <col min="3" max="3" width="11.140625" style="2" customWidth="1"/>
    <col min="4" max="4" width="17.8515625" style="0" bestFit="1" customWidth="1"/>
  </cols>
  <sheetData>
    <row r="2" spans="2:7" ht="22.5">
      <c r="B2" s="82" t="s">
        <v>154</v>
      </c>
      <c r="C2" s="82"/>
      <c r="D2" s="82"/>
      <c r="E2" s="3"/>
      <c r="F2" s="3"/>
      <c r="G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191</v>
      </c>
      <c r="D5" s="45">
        <v>590000</v>
      </c>
    </row>
    <row r="6" spans="2:4" ht="15.75" customHeight="1">
      <c r="B6" s="87" t="s">
        <v>2</v>
      </c>
      <c r="C6" s="85" t="s">
        <v>178</v>
      </c>
      <c r="D6" s="87" t="s">
        <v>0</v>
      </c>
    </row>
    <row r="7" spans="2:4" ht="15.75" customHeight="1">
      <c r="B7" s="88"/>
      <c r="C7" s="86"/>
      <c r="D7" s="88"/>
    </row>
    <row r="8" spans="2:4" s="1" customFormat="1" ht="15.75">
      <c r="B8" s="8" t="s">
        <v>192</v>
      </c>
      <c r="C8" s="9">
        <v>1</v>
      </c>
      <c r="D8" s="39">
        <f>ROUND($D$5*C8/$C$13,0)</f>
        <v>567308</v>
      </c>
    </row>
    <row r="9" spans="2:4" s="1" customFormat="1" ht="15.75">
      <c r="B9" s="4" t="s">
        <v>194</v>
      </c>
      <c r="C9" s="5">
        <f>($C$18-$C$8)/10+C8</f>
        <v>1.008</v>
      </c>
      <c r="D9" s="27">
        <f aca="true" t="shared" si="0" ref="D9:D18">ROUND($D$5*C9/$C$13,0)</f>
        <v>571846</v>
      </c>
    </row>
    <row r="10" spans="2:4" s="1" customFormat="1" ht="15.75">
      <c r="B10" s="4" t="s">
        <v>195</v>
      </c>
      <c r="C10" s="5">
        <f aca="true" t="shared" si="1" ref="C10:C17">($C$18-$C$8)/10+C9</f>
        <v>1.016</v>
      </c>
      <c r="D10" s="27">
        <f t="shared" si="0"/>
        <v>576385</v>
      </c>
    </row>
    <row r="11" spans="2:4" s="1" customFormat="1" ht="15.75">
      <c r="B11" s="4" t="s">
        <v>196</v>
      </c>
      <c r="C11" s="5">
        <f t="shared" si="1"/>
        <v>1.024</v>
      </c>
      <c r="D11" s="27">
        <f t="shared" si="0"/>
        <v>580923</v>
      </c>
    </row>
    <row r="12" spans="2:4" s="1" customFormat="1" ht="15.75">
      <c r="B12" s="4" t="s">
        <v>197</v>
      </c>
      <c r="C12" s="5">
        <f t="shared" si="1"/>
        <v>1.032</v>
      </c>
      <c r="D12" s="27">
        <f t="shared" si="0"/>
        <v>585462</v>
      </c>
    </row>
    <row r="13" spans="2:4" s="1" customFormat="1" ht="15.75">
      <c r="B13" s="41" t="s">
        <v>198</v>
      </c>
      <c r="C13" s="42">
        <f t="shared" si="1"/>
        <v>1.04</v>
      </c>
      <c r="D13" s="43">
        <f t="shared" si="0"/>
        <v>590000</v>
      </c>
    </row>
    <row r="14" spans="2:4" s="1" customFormat="1" ht="15.75">
      <c r="B14" s="4" t="s">
        <v>199</v>
      </c>
      <c r="C14" s="5">
        <f t="shared" si="1"/>
        <v>1.048</v>
      </c>
      <c r="D14" s="27">
        <f t="shared" si="0"/>
        <v>594538</v>
      </c>
    </row>
    <row r="15" spans="2:4" s="1" customFormat="1" ht="15.75">
      <c r="B15" s="4" t="s">
        <v>200</v>
      </c>
      <c r="C15" s="5">
        <f t="shared" si="1"/>
        <v>1.056</v>
      </c>
      <c r="D15" s="27">
        <f t="shared" si="0"/>
        <v>599077</v>
      </c>
    </row>
    <row r="16" spans="2:4" s="1" customFormat="1" ht="15.75">
      <c r="B16" s="4" t="s">
        <v>201</v>
      </c>
      <c r="C16" s="5">
        <f t="shared" si="1"/>
        <v>1.064</v>
      </c>
      <c r="D16" s="27">
        <f t="shared" si="0"/>
        <v>603615</v>
      </c>
    </row>
    <row r="17" spans="2:4" s="1" customFormat="1" ht="15.75">
      <c r="B17" s="4" t="s">
        <v>202</v>
      </c>
      <c r="C17" s="5">
        <f t="shared" si="1"/>
        <v>1.072</v>
      </c>
      <c r="D17" s="27">
        <f t="shared" si="0"/>
        <v>608154</v>
      </c>
    </row>
    <row r="18" spans="2:4" s="1" customFormat="1" ht="15.75">
      <c r="B18" s="15" t="s">
        <v>193</v>
      </c>
      <c r="C18" s="16">
        <v>1.08</v>
      </c>
      <c r="D18" s="40">
        <f t="shared" si="0"/>
        <v>612692</v>
      </c>
    </row>
  </sheetData>
  <sheetProtection/>
  <mergeCells count="5">
    <mergeCell ref="B3:D3"/>
    <mergeCell ref="B2:D2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9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3.140625" style="0" customWidth="1"/>
    <col min="2" max="2" width="54.57421875" style="0" customWidth="1"/>
    <col min="3" max="3" width="8.140625" style="2" bestFit="1" customWidth="1"/>
    <col min="4" max="5" width="12.421875" style="0" customWidth="1"/>
  </cols>
  <sheetData>
    <row r="2" spans="2:6" ht="22.5">
      <c r="B2" s="82" t="s">
        <v>3</v>
      </c>
      <c r="C2" s="82"/>
      <c r="D2" s="82"/>
      <c r="E2" s="3"/>
      <c r="F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4" spans="4:5" ht="15.75">
      <c r="D4" s="7"/>
      <c r="E4" s="7"/>
    </row>
    <row r="5" spans="3:5" ht="15.75">
      <c r="C5" s="38" t="s">
        <v>203</v>
      </c>
      <c r="D5" s="45">
        <f>'Bang1-NCXD'!L6</f>
        <v>269000</v>
      </c>
      <c r="E5" s="45">
        <f>'Bang1-NCXD'!M6</f>
        <v>276000</v>
      </c>
    </row>
    <row r="6" spans="2:5" ht="12.75" customHeight="1">
      <c r="B6" s="87" t="s">
        <v>4</v>
      </c>
      <c r="C6" s="85" t="s">
        <v>178</v>
      </c>
      <c r="D6" s="87" t="s">
        <v>187</v>
      </c>
      <c r="E6" s="87" t="s">
        <v>188</v>
      </c>
    </row>
    <row r="7" spans="2:5" ht="12.75" customHeight="1">
      <c r="B7" s="88"/>
      <c r="C7" s="86"/>
      <c r="D7" s="88"/>
      <c r="E7" s="88"/>
    </row>
    <row r="8" spans="2:5" s="1" customFormat="1" ht="15.75">
      <c r="B8" s="8" t="s">
        <v>146</v>
      </c>
      <c r="C8" s="9">
        <v>1</v>
      </c>
      <c r="D8" s="28">
        <f>ROUND($D$5*C8/$C$18,0)</f>
        <v>227966</v>
      </c>
      <c r="E8" s="28">
        <f>ROUND($E$5*C8/$C$18,0)</f>
        <v>233898</v>
      </c>
    </row>
    <row r="9" spans="2:5" ht="15.75" hidden="1">
      <c r="B9" s="4" t="s">
        <v>5</v>
      </c>
      <c r="C9" s="5">
        <f aca="true" t="shared" si="0" ref="C9:C17">($C$18-$C$8)/10+C8</f>
        <v>1.018</v>
      </c>
      <c r="D9" s="27">
        <f aca="true" t="shared" si="1" ref="D9:D17">ROUND($D$5*C9/$C$18,0)</f>
        <v>232069</v>
      </c>
      <c r="E9" s="27">
        <f aca="true" t="shared" si="2" ref="E9:E17">ROUND($E$5*C9/$C$18,0)</f>
        <v>238108</v>
      </c>
    </row>
    <row r="10" spans="2:5" ht="15.75" hidden="1">
      <c r="B10" s="4" t="s">
        <v>147</v>
      </c>
      <c r="C10" s="5">
        <f t="shared" si="0"/>
        <v>1.036</v>
      </c>
      <c r="D10" s="27">
        <f t="shared" si="1"/>
        <v>236173</v>
      </c>
      <c r="E10" s="27">
        <f t="shared" si="2"/>
        <v>242319</v>
      </c>
    </row>
    <row r="11" spans="2:5" ht="15.75" hidden="1">
      <c r="B11" s="4" t="s">
        <v>139</v>
      </c>
      <c r="C11" s="5">
        <f t="shared" si="0"/>
        <v>1.054</v>
      </c>
      <c r="D11" s="27">
        <f t="shared" si="1"/>
        <v>240276</v>
      </c>
      <c r="E11" s="27">
        <f t="shared" si="2"/>
        <v>246529</v>
      </c>
    </row>
    <row r="12" spans="2:5" ht="15.75" hidden="1">
      <c r="B12" s="4" t="s">
        <v>140</v>
      </c>
      <c r="C12" s="5">
        <f t="shared" si="0"/>
        <v>1.072</v>
      </c>
      <c r="D12" s="27">
        <f t="shared" si="1"/>
        <v>244380</v>
      </c>
      <c r="E12" s="27">
        <f t="shared" si="2"/>
        <v>250739</v>
      </c>
    </row>
    <row r="13" spans="2:5" ht="15.75" hidden="1">
      <c r="B13" s="4" t="s">
        <v>141</v>
      </c>
      <c r="C13" s="5">
        <f t="shared" si="0"/>
        <v>1.09</v>
      </c>
      <c r="D13" s="27">
        <f t="shared" si="1"/>
        <v>248483</v>
      </c>
      <c r="E13" s="27">
        <f t="shared" si="2"/>
        <v>254949</v>
      </c>
    </row>
    <row r="14" spans="2:5" ht="15.75" hidden="1">
      <c r="B14" s="4" t="s">
        <v>142</v>
      </c>
      <c r="C14" s="5">
        <f t="shared" si="0"/>
        <v>1.108</v>
      </c>
      <c r="D14" s="27">
        <f t="shared" si="1"/>
        <v>252586</v>
      </c>
      <c r="E14" s="27">
        <f t="shared" si="2"/>
        <v>259159</v>
      </c>
    </row>
    <row r="15" spans="2:5" ht="15.75" hidden="1">
      <c r="B15" s="4" t="s">
        <v>143</v>
      </c>
      <c r="C15" s="5">
        <f t="shared" si="0"/>
        <v>1.1260000000000001</v>
      </c>
      <c r="D15" s="27">
        <f t="shared" si="1"/>
        <v>256690</v>
      </c>
      <c r="E15" s="27">
        <f t="shared" si="2"/>
        <v>263369</v>
      </c>
    </row>
    <row r="16" spans="2:5" ht="15.75" hidden="1">
      <c r="B16" s="4" t="s">
        <v>144</v>
      </c>
      <c r="C16" s="5">
        <f t="shared" si="0"/>
        <v>1.1440000000000001</v>
      </c>
      <c r="D16" s="27">
        <f t="shared" si="1"/>
        <v>260793</v>
      </c>
      <c r="E16" s="27">
        <f t="shared" si="2"/>
        <v>267580</v>
      </c>
    </row>
    <row r="17" spans="2:5" ht="15.75" hidden="1">
      <c r="B17" s="17" t="s">
        <v>145</v>
      </c>
      <c r="C17" s="5">
        <f t="shared" si="0"/>
        <v>1.1620000000000001</v>
      </c>
      <c r="D17" s="27">
        <f t="shared" si="1"/>
        <v>264897</v>
      </c>
      <c r="E17" s="27">
        <f t="shared" si="2"/>
        <v>271790</v>
      </c>
    </row>
    <row r="18" spans="2:5" s="1" customFormat="1" ht="15.75">
      <c r="B18" s="41" t="s">
        <v>148</v>
      </c>
      <c r="C18" s="44">
        <v>1.18</v>
      </c>
      <c r="D18" s="43">
        <f>ROUND($D$5*C18/$C$18,0)</f>
        <v>269000</v>
      </c>
      <c r="E18" s="43">
        <f>ROUND($E$5*C18/$C$18,0)</f>
        <v>276000</v>
      </c>
    </row>
    <row r="19" spans="2:5" ht="15.75" hidden="1">
      <c r="B19" s="4" t="s">
        <v>155</v>
      </c>
      <c r="C19" s="5">
        <f aca="true" t="shared" si="3" ref="C19:C27">($C$28-$C$18)/10+C18</f>
        <v>1.202</v>
      </c>
      <c r="D19" s="27">
        <f aca="true" t="shared" si="4" ref="D19:D38">ROUND($D$5*C19/$C$18,0)</f>
        <v>274015</v>
      </c>
      <c r="E19" s="27">
        <f aca="true" t="shared" si="5" ref="E19:E38">ROUND($E$5*C19/$C$18,0)</f>
        <v>281146</v>
      </c>
    </row>
    <row r="20" spans="2:5" ht="15.75" hidden="1">
      <c r="B20" s="4" t="s">
        <v>156</v>
      </c>
      <c r="C20" s="5">
        <f t="shared" si="3"/>
        <v>1.224</v>
      </c>
      <c r="D20" s="27">
        <f t="shared" si="4"/>
        <v>279031</v>
      </c>
      <c r="E20" s="27">
        <f t="shared" si="5"/>
        <v>286292</v>
      </c>
    </row>
    <row r="21" spans="2:5" ht="15.75" hidden="1">
      <c r="B21" s="4" t="s">
        <v>157</v>
      </c>
      <c r="C21" s="5">
        <f t="shared" si="3"/>
        <v>1.246</v>
      </c>
      <c r="D21" s="27">
        <f t="shared" si="4"/>
        <v>284046</v>
      </c>
      <c r="E21" s="27">
        <f t="shared" si="5"/>
        <v>291437</v>
      </c>
    </row>
    <row r="22" spans="2:5" ht="15.75" hidden="1">
      <c r="B22" s="4" t="s">
        <v>158</v>
      </c>
      <c r="C22" s="5">
        <f t="shared" si="3"/>
        <v>1.268</v>
      </c>
      <c r="D22" s="27">
        <f t="shared" si="4"/>
        <v>289061</v>
      </c>
      <c r="E22" s="27">
        <f t="shared" si="5"/>
        <v>296583</v>
      </c>
    </row>
    <row r="23" spans="2:5" ht="15.75" hidden="1">
      <c r="B23" s="4" t="s">
        <v>159</v>
      </c>
      <c r="C23" s="5">
        <f t="shared" si="3"/>
        <v>1.29</v>
      </c>
      <c r="D23" s="27">
        <f t="shared" si="4"/>
        <v>294076</v>
      </c>
      <c r="E23" s="27">
        <f t="shared" si="5"/>
        <v>301729</v>
      </c>
    </row>
    <row r="24" spans="2:5" ht="15.75" hidden="1">
      <c r="B24" s="4" t="s">
        <v>160</v>
      </c>
      <c r="C24" s="5">
        <f t="shared" si="3"/>
        <v>1.312</v>
      </c>
      <c r="D24" s="27">
        <f t="shared" si="4"/>
        <v>299092</v>
      </c>
      <c r="E24" s="27">
        <f t="shared" si="5"/>
        <v>306875</v>
      </c>
    </row>
    <row r="25" spans="2:5" ht="15.75" hidden="1">
      <c r="B25" s="4" t="s">
        <v>161</v>
      </c>
      <c r="C25" s="5">
        <f t="shared" si="3"/>
        <v>1.334</v>
      </c>
      <c r="D25" s="27">
        <f t="shared" si="4"/>
        <v>304107</v>
      </c>
      <c r="E25" s="27">
        <f t="shared" si="5"/>
        <v>312020</v>
      </c>
    </row>
    <row r="26" spans="2:5" ht="15.75" hidden="1">
      <c r="B26" s="4" t="s">
        <v>162</v>
      </c>
      <c r="C26" s="5">
        <f t="shared" si="3"/>
        <v>1.356</v>
      </c>
      <c r="D26" s="27">
        <f t="shared" si="4"/>
        <v>309122</v>
      </c>
      <c r="E26" s="27">
        <f t="shared" si="5"/>
        <v>317166</v>
      </c>
    </row>
    <row r="27" spans="2:5" ht="15.75" hidden="1">
      <c r="B27" s="4" t="s">
        <v>163</v>
      </c>
      <c r="C27" s="5">
        <f t="shared" si="3"/>
        <v>1.3780000000000001</v>
      </c>
      <c r="D27" s="27">
        <f t="shared" si="4"/>
        <v>314137</v>
      </c>
      <c r="E27" s="27">
        <f t="shared" si="5"/>
        <v>322312</v>
      </c>
    </row>
    <row r="28" spans="2:5" s="1" customFormat="1" ht="15.75">
      <c r="B28" s="10" t="s">
        <v>150</v>
      </c>
      <c r="C28" s="11">
        <v>1.4</v>
      </c>
      <c r="D28" s="28">
        <f t="shared" si="4"/>
        <v>319153</v>
      </c>
      <c r="E28" s="28">
        <f t="shared" si="5"/>
        <v>327458</v>
      </c>
    </row>
    <row r="29" spans="2:5" s="1" customFormat="1" ht="15.75" hidden="1">
      <c r="B29" s="4" t="s">
        <v>164</v>
      </c>
      <c r="C29" s="5">
        <f aca="true" t="shared" si="6" ref="C29:C37">($C$38-$C$28)/10+C28</f>
        <v>1.4249999999999998</v>
      </c>
      <c r="D29" s="27">
        <f t="shared" si="4"/>
        <v>324852</v>
      </c>
      <c r="E29" s="27">
        <f t="shared" si="5"/>
        <v>333305</v>
      </c>
    </row>
    <row r="30" spans="2:5" s="1" customFormat="1" ht="15.75" hidden="1">
      <c r="B30" s="4" t="s">
        <v>165</v>
      </c>
      <c r="C30" s="5">
        <f t="shared" si="6"/>
        <v>1.4499999999999997</v>
      </c>
      <c r="D30" s="27">
        <f t="shared" si="4"/>
        <v>330551</v>
      </c>
      <c r="E30" s="27">
        <f t="shared" si="5"/>
        <v>339153</v>
      </c>
    </row>
    <row r="31" spans="2:5" s="1" customFormat="1" ht="15.75" hidden="1">
      <c r="B31" s="4" t="s">
        <v>166</v>
      </c>
      <c r="C31" s="5">
        <f t="shared" si="6"/>
        <v>1.4749999999999996</v>
      </c>
      <c r="D31" s="27">
        <f t="shared" si="4"/>
        <v>336250</v>
      </c>
      <c r="E31" s="27">
        <f t="shared" si="5"/>
        <v>345000</v>
      </c>
    </row>
    <row r="32" spans="2:5" s="1" customFormat="1" ht="15.75" hidden="1">
      <c r="B32" s="4" t="s">
        <v>167</v>
      </c>
      <c r="C32" s="5">
        <f t="shared" si="6"/>
        <v>1.4999999999999996</v>
      </c>
      <c r="D32" s="27">
        <f t="shared" si="4"/>
        <v>341949</v>
      </c>
      <c r="E32" s="27">
        <f t="shared" si="5"/>
        <v>350847</v>
      </c>
    </row>
    <row r="33" spans="2:5" s="1" customFormat="1" ht="15.75" hidden="1">
      <c r="B33" s="4" t="s">
        <v>168</v>
      </c>
      <c r="C33" s="5">
        <f t="shared" si="6"/>
        <v>1.5249999999999995</v>
      </c>
      <c r="D33" s="27">
        <f t="shared" si="4"/>
        <v>347648</v>
      </c>
      <c r="E33" s="27">
        <f t="shared" si="5"/>
        <v>356695</v>
      </c>
    </row>
    <row r="34" spans="2:5" s="1" customFormat="1" ht="15.75" hidden="1">
      <c r="B34" s="4" t="s">
        <v>169</v>
      </c>
      <c r="C34" s="5">
        <f t="shared" si="6"/>
        <v>1.5499999999999994</v>
      </c>
      <c r="D34" s="27">
        <f t="shared" si="4"/>
        <v>353347</v>
      </c>
      <c r="E34" s="27">
        <f t="shared" si="5"/>
        <v>362542</v>
      </c>
    </row>
    <row r="35" spans="2:5" s="1" customFormat="1" ht="15.75" hidden="1">
      <c r="B35" s="4" t="s">
        <v>170</v>
      </c>
      <c r="C35" s="5">
        <f t="shared" si="6"/>
        <v>1.5749999999999993</v>
      </c>
      <c r="D35" s="27">
        <f t="shared" si="4"/>
        <v>359047</v>
      </c>
      <c r="E35" s="27">
        <f t="shared" si="5"/>
        <v>368390</v>
      </c>
    </row>
    <row r="36" spans="2:5" s="1" customFormat="1" ht="15.75" hidden="1">
      <c r="B36" s="4" t="s">
        <v>171</v>
      </c>
      <c r="C36" s="5">
        <f t="shared" si="6"/>
        <v>1.5999999999999992</v>
      </c>
      <c r="D36" s="27">
        <f t="shared" si="4"/>
        <v>364746</v>
      </c>
      <c r="E36" s="27">
        <f t="shared" si="5"/>
        <v>374237</v>
      </c>
    </row>
    <row r="37" spans="2:5" s="1" customFormat="1" ht="15.75" hidden="1">
      <c r="B37" s="4" t="s">
        <v>172</v>
      </c>
      <c r="C37" s="5">
        <f t="shared" si="6"/>
        <v>1.6249999999999991</v>
      </c>
      <c r="D37" s="27">
        <f t="shared" si="4"/>
        <v>370445</v>
      </c>
      <c r="E37" s="27">
        <f t="shared" si="5"/>
        <v>380085</v>
      </c>
    </row>
    <row r="38" spans="2:5" ht="15.75">
      <c r="B38" s="15" t="s">
        <v>149</v>
      </c>
      <c r="C38" s="16">
        <v>1.65</v>
      </c>
      <c r="D38" s="29">
        <f t="shared" si="4"/>
        <v>376144</v>
      </c>
      <c r="E38" s="29">
        <f t="shared" si="5"/>
        <v>385932</v>
      </c>
    </row>
    <row r="40" ht="15.75" hidden="1">
      <c r="B40" s="73" t="s">
        <v>262</v>
      </c>
    </row>
    <row r="41" ht="12.75" hidden="1">
      <c r="B41" s="74" t="s">
        <v>263</v>
      </c>
    </row>
    <row r="42" ht="12.75" hidden="1">
      <c r="B42" s="74" t="s">
        <v>264</v>
      </c>
    </row>
    <row r="43" ht="12.75" hidden="1">
      <c r="B43" s="75" t="s">
        <v>265</v>
      </c>
    </row>
    <row r="44" ht="12.75" hidden="1">
      <c r="B44" s="75" t="s">
        <v>266</v>
      </c>
    </row>
    <row r="45" ht="12.75" hidden="1">
      <c r="B45" s="76" t="s">
        <v>267</v>
      </c>
    </row>
    <row r="47" ht="15.75">
      <c r="B47" s="73" t="s">
        <v>262</v>
      </c>
    </row>
    <row r="48" ht="12.75">
      <c r="B48" t="s">
        <v>269</v>
      </c>
    </row>
    <row r="49" ht="12.75">
      <c r="B49" t="s">
        <v>271</v>
      </c>
    </row>
  </sheetData>
  <sheetProtection/>
  <mergeCells count="6">
    <mergeCell ref="D6:D7"/>
    <mergeCell ref="B3:D3"/>
    <mergeCell ref="B2:D2"/>
    <mergeCell ref="B6:B7"/>
    <mergeCell ref="C6:C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3.421875" style="0" customWidth="1"/>
    <col min="2" max="2" width="66.57421875" style="0" customWidth="1"/>
    <col min="3" max="3" width="9.28125" style="2" bestFit="1" customWidth="1"/>
    <col min="4" max="4" width="17.8515625" style="0" bestFit="1" customWidth="1"/>
  </cols>
  <sheetData>
    <row r="2" spans="2:7" ht="22.5">
      <c r="B2" s="89" t="s">
        <v>205</v>
      </c>
      <c r="C2" s="89"/>
      <c r="D2" s="89"/>
      <c r="E2" s="3"/>
      <c r="F2" s="3"/>
      <c r="G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204</v>
      </c>
      <c r="D5" s="45">
        <v>450000</v>
      </c>
    </row>
    <row r="6" spans="2:4" ht="12.75">
      <c r="B6" s="87" t="s">
        <v>151</v>
      </c>
      <c r="C6" s="85" t="s">
        <v>178</v>
      </c>
      <c r="D6" s="87" t="s">
        <v>0</v>
      </c>
    </row>
    <row r="7" spans="2:4" ht="12.75">
      <c r="B7" s="88"/>
      <c r="C7" s="86"/>
      <c r="D7" s="88"/>
    </row>
    <row r="8" spans="2:4" ht="15.75">
      <c r="B8" s="67" t="s">
        <v>237</v>
      </c>
      <c r="C8" s="68"/>
      <c r="D8" s="69"/>
    </row>
    <row r="9" spans="2:4" ht="15.75">
      <c r="B9" s="65" t="s">
        <v>152</v>
      </c>
      <c r="C9" s="66">
        <v>1</v>
      </c>
      <c r="D9" s="39">
        <f aca="true" t="shared" si="0" ref="D9:D14">$D$5*C9/$C$14</f>
        <v>439024.3902439027</v>
      </c>
    </row>
    <row r="10" spans="2:4" s="1" customFormat="1" ht="15.75" hidden="1">
      <c r="B10" s="4" t="s">
        <v>239</v>
      </c>
      <c r="C10" s="5">
        <f>($C$19-$C$9)/10+C9</f>
        <v>1.005</v>
      </c>
      <c r="D10" s="46">
        <f t="shared" si="0"/>
        <v>441219.51219512214</v>
      </c>
    </row>
    <row r="11" spans="2:4" s="1" customFormat="1" ht="15.75" hidden="1">
      <c r="B11" s="4" t="s">
        <v>240</v>
      </c>
      <c r="C11" s="5">
        <f aca="true" t="shared" si="1" ref="C11:C18">($C$19-$C$9)/10+C10</f>
        <v>1.0099999999999998</v>
      </c>
      <c r="D11" s="46">
        <f t="shared" si="0"/>
        <v>443414.6341463416</v>
      </c>
    </row>
    <row r="12" spans="2:4" s="1" customFormat="1" ht="15.75" hidden="1">
      <c r="B12" s="4" t="s">
        <v>241</v>
      </c>
      <c r="C12" s="5">
        <f t="shared" si="1"/>
        <v>1.0149999999999997</v>
      </c>
      <c r="D12" s="46">
        <f t="shared" si="0"/>
        <v>445609.7560975611</v>
      </c>
    </row>
    <row r="13" spans="2:4" s="1" customFormat="1" ht="15.75" hidden="1">
      <c r="B13" s="4" t="s">
        <v>242</v>
      </c>
      <c r="C13" s="5">
        <f t="shared" si="1"/>
        <v>1.0199999999999996</v>
      </c>
      <c r="D13" s="46">
        <f t="shared" si="0"/>
        <v>447804.87804878055</v>
      </c>
    </row>
    <row r="14" spans="2:4" s="1" customFormat="1" ht="15.75">
      <c r="B14" s="41" t="s">
        <v>243</v>
      </c>
      <c r="C14" s="42">
        <f t="shared" si="1"/>
        <v>1.0249999999999995</v>
      </c>
      <c r="D14" s="47">
        <f t="shared" si="0"/>
        <v>450000</v>
      </c>
    </row>
    <row r="15" spans="2:4" s="1" customFormat="1" ht="15.75" hidden="1">
      <c r="B15" s="4" t="s">
        <v>244</v>
      </c>
      <c r="C15" s="5">
        <f t="shared" si="1"/>
        <v>1.0299999999999994</v>
      </c>
      <c r="D15" s="46">
        <f aca="true" t="shared" si="2" ref="D15:D31">$D$5*C15/$C$14</f>
        <v>452195.12195121945</v>
      </c>
    </row>
    <row r="16" spans="2:4" s="1" customFormat="1" ht="15.75" hidden="1">
      <c r="B16" s="4" t="s">
        <v>245</v>
      </c>
      <c r="C16" s="5">
        <f t="shared" si="1"/>
        <v>1.0349999999999993</v>
      </c>
      <c r="D16" s="46">
        <f t="shared" si="2"/>
        <v>454390.2439024389</v>
      </c>
    </row>
    <row r="17" spans="2:4" s="1" customFormat="1" ht="15.75" hidden="1">
      <c r="B17" s="4" t="s">
        <v>246</v>
      </c>
      <c r="C17" s="5">
        <f t="shared" si="1"/>
        <v>1.0399999999999991</v>
      </c>
      <c r="D17" s="46">
        <f t="shared" si="2"/>
        <v>456585.36585365835</v>
      </c>
    </row>
    <row r="18" spans="2:4" s="1" customFormat="1" ht="15.75" hidden="1">
      <c r="B18" s="4" t="s">
        <v>247</v>
      </c>
      <c r="C18" s="5">
        <f t="shared" si="1"/>
        <v>1.044999999999999</v>
      </c>
      <c r="D18" s="46">
        <f t="shared" si="2"/>
        <v>458780.48780487786</v>
      </c>
    </row>
    <row r="19" spans="2:4" s="1" customFormat="1" ht="15.75">
      <c r="B19" s="63" t="s">
        <v>270</v>
      </c>
      <c r="C19" s="64">
        <v>1.05</v>
      </c>
      <c r="D19" s="48">
        <f t="shared" si="2"/>
        <v>460975.6097560978</v>
      </c>
    </row>
    <row r="20" spans="2:4" s="1" customFormat="1" ht="15.75">
      <c r="B20" s="70" t="s">
        <v>238</v>
      </c>
      <c r="C20" s="71"/>
      <c r="D20" s="72"/>
    </row>
    <row r="21" spans="2:4" ht="15.75">
      <c r="B21" s="65" t="s">
        <v>248</v>
      </c>
      <c r="C21" s="66">
        <v>1</v>
      </c>
      <c r="D21" s="39">
        <f t="shared" si="2"/>
        <v>439024.3902439027</v>
      </c>
    </row>
    <row r="22" spans="2:4" ht="15.75" hidden="1">
      <c r="B22" s="4" t="s">
        <v>249</v>
      </c>
      <c r="C22" s="5">
        <f>($C$31-$C$21)/10+C21</f>
        <v>1.005</v>
      </c>
      <c r="D22" s="46">
        <f t="shared" si="2"/>
        <v>441219.51219512214</v>
      </c>
    </row>
    <row r="23" spans="2:4" ht="15.75" hidden="1">
      <c r="B23" s="4" t="s">
        <v>250</v>
      </c>
      <c r="C23" s="5">
        <f aca="true" t="shared" si="3" ref="C23:C30">($C$31-$C$21)/10+C22</f>
        <v>1.0099999999999998</v>
      </c>
      <c r="D23" s="46">
        <f t="shared" si="2"/>
        <v>443414.6341463416</v>
      </c>
    </row>
    <row r="24" spans="2:4" ht="15.75" hidden="1">
      <c r="B24" s="4" t="s">
        <v>251</v>
      </c>
      <c r="C24" s="5">
        <f t="shared" si="3"/>
        <v>1.0149999999999997</v>
      </c>
      <c r="D24" s="46">
        <f t="shared" si="2"/>
        <v>445609.7560975611</v>
      </c>
    </row>
    <row r="25" spans="2:4" ht="15.75" hidden="1">
      <c r="B25" s="4" t="s">
        <v>252</v>
      </c>
      <c r="C25" s="5">
        <f t="shared" si="3"/>
        <v>1.0199999999999996</v>
      </c>
      <c r="D25" s="46">
        <f t="shared" si="2"/>
        <v>447804.87804878055</v>
      </c>
    </row>
    <row r="26" spans="2:4" ht="15.75">
      <c r="B26" s="41" t="s">
        <v>253</v>
      </c>
      <c r="C26" s="42">
        <f t="shared" si="3"/>
        <v>1.0249999999999995</v>
      </c>
      <c r="D26" s="47">
        <f>$D$5*C26/$C$14</f>
        <v>450000</v>
      </c>
    </row>
    <row r="27" spans="2:4" ht="15.75" hidden="1">
      <c r="B27" s="4" t="s">
        <v>254</v>
      </c>
      <c r="C27" s="5">
        <f t="shared" si="3"/>
        <v>1.0299999999999994</v>
      </c>
      <c r="D27" s="46">
        <f t="shared" si="2"/>
        <v>452195.12195121945</v>
      </c>
    </row>
    <row r="28" spans="2:4" ht="15.75" hidden="1">
      <c r="B28" s="4" t="s">
        <v>255</v>
      </c>
      <c r="C28" s="5">
        <f t="shared" si="3"/>
        <v>1.0349999999999993</v>
      </c>
      <c r="D28" s="46">
        <f t="shared" si="2"/>
        <v>454390.2439024389</v>
      </c>
    </row>
    <row r="29" spans="2:4" ht="15.75" hidden="1">
      <c r="B29" s="4" t="s">
        <v>256</v>
      </c>
      <c r="C29" s="5">
        <f t="shared" si="3"/>
        <v>1.0399999999999991</v>
      </c>
      <c r="D29" s="46">
        <f t="shared" si="2"/>
        <v>456585.36585365835</v>
      </c>
    </row>
    <row r="30" spans="2:4" ht="15.75" hidden="1">
      <c r="B30" s="4" t="s">
        <v>257</v>
      </c>
      <c r="C30" s="5">
        <f t="shared" si="3"/>
        <v>1.044999999999999</v>
      </c>
      <c r="D30" s="46">
        <f t="shared" si="2"/>
        <v>458780.48780487786</v>
      </c>
    </row>
    <row r="31" spans="2:4" ht="15.75">
      <c r="B31" s="15" t="s">
        <v>258</v>
      </c>
      <c r="C31" s="16">
        <v>1.05</v>
      </c>
      <c r="D31" s="48">
        <f t="shared" si="2"/>
        <v>460975.6097560978</v>
      </c>
    </row>
  </sheetData>
  <sheetProtection/>
  <mergeCells count="5">
    <mergeCell ref="B3:D3"/>
    <mergeCell ref="B2:D2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140625" style="0" customWidth="1"/>
    <col min="2" max="2" width="44.28125" style="0" customWidth="1"/>
    <col min="3" max="3" width="16.421875" style="2" customWidth="1"/>
    <col min="4" max="4" width="21.140625" style="0" customWidth="1"/>
  </cols>
  <sheetData>
    <row r="2" spans="2:7" ht="22.5">
      <c r="B2" s="82" t="s">
        <v>206</v>
      </c>
      <c r="C2" s="82"/>
      <c r="D2" s="82"/>
      <c r="E2" s="3"/>
      <c r="F2" s="3"/>
      <c r="G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212</v>
      </c>
      <c r="D5" s="45">
        <v>350000</v>
      </c>
    </row>
    <row r="6" spans="2:4" ht="15.75" customHeight="1">
      <c r="B6" s="87" t="s">
        <v>218</v>
      </c>
      <c r="C6" s="85" t="s">
        <v>178</v>
      </c>
      <c r="D6" s="87" t="s">
        <v>0</v>
      </c>
    </row>
    <row r="7" spans="2:4" ht="15.75" customHeight="1">
      <c r="B7" s="88"/>
      <c r="C7" s="86"/>
      <c r="D7" s="88"/>
    </row>
    <row r="8" spans="2:4" ht="15.75" customHeight="1">
      <c r="B8" s="49" t="s">
        <v>217</v>
      </c>
      <c r="C8" s="11"/>
      <c r="D8" s="12"/>
    </row>
    <row r="9" spans="2:4" ht="15.75" customHeight="1">
      <c r="B9" s="51" t="s">
        <v>208</v>
      </c>
      <c r="C9" s="50">
        <v>1</v>
      </c>
      <c r="D9" s="54">
        <f>ROUND($D$5*C9/$C$10,0)</f>
        <v>309735</v>
      </c>
    </row>
    <row r="10" spans="2:4" ht="15.75">
      <c r="B10" s="56" t="s">
        <v>209</v>
      </c>
      <c r="C10" s="44">
        <v>1.13</v>
      </c>
      <c r="D10" s="57">
        <f>ROUND($D$5*C10/$C$10,0)</f>
        <v>350000</v>
      </c>
    </row>
    <row r="11" spans="2:4" ht="15.75">
      <c r="B11" s="52" t="s">
        <v>210</v>
      </c>
      <c r="C11" s="50">
        <v>1.3</v>
      </c>
      <c r="D11" s="54">
        <f>ROUND($D$5*C11/$C$10,0)</f>
        <v>402655</v>
      </c>
    </row>
    <row r="12" spans="2:4" ht="15.75">
      <c r="B12" s="52" t="s">
        <v>211</v>
      </c>
      <c r="C12" s="50">
        <v>1.47</v>
      </c>
      <c r="D12" s="54">
        <f>ROUND($D$5*C12/$C$10,0)</f>
        <v>455310</v>
      </c>
    </row>
    <row r="13" spans="2:4" ht="15.75">
      <c r="B13" s="21" t="s">
        <v>216</v>
      </c>
      <c r="C13" s="11"/>
      <c r="D13" s="55"/>
    </row>
    <row r="14" spans="2:4" ht="15.75">
      <c r="B14" s="53" t="s">
        <v>207</v>
      </c>
      <c r="C14" s="50">
        <v>1</v>
      </c>
      <c r="D14" s="54">
        <f>ROUND($D$5*C14/$C$15,0)</f>
        <v>309735</v>
      </c>
    </row>
    <row r="15" spans="2:4" ht="15.75">
      <c r="B15" s="56" t="s">
        <v>213</v>
      </c>
      <c r="C15" s="44">
        <v>1.13</v>
      </c>
      <c r="D15" s="57">
        <f>ROUND($D$5*C15/$C$15,0)</f>
        <v>350000</v>
      </c>
    </row>
    <row r="16" spans="2:4" ht="15.75">
      <c r="B16" s="52" t="s">
        <v>214</v>
      </c>
      <c r="C16" s="50">
        <v>1.3</v>
      </c>
      <c r="D16" s="54">
        <f>ROUND($D$5*C16/$C$15,0)</f>
        <v>402655</v>
      </c>
    </row>
    <row r="17" spans="2:4" ht="15.75">
      <c r="B17" s="58" t="s">
        <v>215</v>
      </c>
      <c r="C17" s="59">
        <v>1.47</v>
      </c>
      <c r="D17" s="60">
        <f>ROUND($D$5*C17/$C$15,0)</f>
        <v>455310</v>
      </c>
    </row>
  </sheetData>
  <sheetProtection/>
  <mergeCells count="5">
    <mergeCell ref="B3:D3"/>
    <mergeCell ref="B2:D2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2">
      <selection activeCell="B25" sqref="B25"/>
    </sheetView>
  </sheetViews>
  <sheetFormatPr defaultColWidth="9.140625" defaultRowHeight="12.75"/>
  <cols>
    <col min="1" max="1" width="3.140625" style="0" customWidth="1"/>
    <col min="2" max="2" width="65.140625" style="0" customWidth="1"/>
    <col min="3" max="3" width="15.421875" style="2" customWidth="1"/>
    <col min="4" max="4" width="17.28125" style="0" customWidth="1"/>
  </cols>
  <sheetData>
    <row r="2" spans="2:7" ht="22.5">
      <c r="B2" s="89" t="s">
        <v>232</v>
      </c>
      <c r="C2" s="89"/>
      <c r="D2" s="89"/>
      <c r="E2" s="3"/>
      <c r="F2" s="3"/>
      <c r="G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231</v>
      </c>
      <c r="D5" s="45">
        <v>380000</v>
      </c>
    </row>
    <row r="6" spans="2:4" ht="12.75" customHeight="1">
      <c r="B6" s="87" t="s">
        <v>219</v>
      </c>
      <c r="C6" s="85" t="s">
        <v>178</v>
      </c>
      <c r="D6" s="87" t="s">
        <v>0</v>
      </c>
    </row>
    <row r="7" spans="2:4" ht="12.75" customHeight="1">
      <c r="B7" s="88"/>
      <c r="C7" s="86"/>
      <c r="D7" s="88"/>
    </row>
    <row r="8" spans="2:4" ht="15.75">
      <c r="B8" s="20" t="s">
        <v>220</v>
      </c>
      <c r="C8" s="11">
        <v>1</v>
      </c>
      <c r="D8" s="62">
        <f aca="true" t="shared" si="0" ref="D8:D18">ROUND($D$5*C8/$C$13,0)</f>
        <v>368932</v>
      </c>
    </row>
    <row r="9" spans="2:4" s="1" customFormat="1" ht="15.75" hidden="1">
      <c r="B9" s="4" t="s">
        <v>222</v>
      </c>
      <c r="C9" s="5">
        <f>($C$18-$C$8)/10+C8</f>
        <v>1.006</v>
      </c>
      <c r="D9" s="27">
        <f t="shared" si="0"/>
        <v>371146</v>
      </c>
    </row>
    <row r="10" spans="2:4" s="1" customFormat="1" ht="15.75" hidden="1">
      <c r="B10" s="4" t="s">
        <v>223</v>
      </c>
      <c r="C10" s="5">
        <f aca="true" t="shared" si="1" ref="C10:C17">($C$18-$C$8)/10+C9</f>
        <v>1.012</v>
      </c>
      <c r="D10" s="27">
        <f t="shared" si="0"/>
        <v>373359</v>
      </c>
    </row>
    <row r="11" spans="2:4" s="1" customFormat="1" ht="15.75" hidden="1">
      <c r="B11" s="4" t="s">
        <v>224</v>
      </c>
      <c r="C11" s="5">
        <f t="shared" si="1"/>
        <v>1.018</v>
      </c>
      <c r="D11" s="27">
        <f t="shared" si="0"/>
        <v>375573</v>
      </c>
    </row>
    <row r="12" spans="2:4" ht="15.75" hidden="1">
      <c r="B12" s="4" t="s">
        <v>225</v>
      </c>
      <c r="C12" s="5">
        <f t="shared" si="1"/>
        <v>1.024</v>
      </c>
      <c r="D12" s="27">
        <f t="shared" si="0"/>
        <v>377786</v>
      </c>
    </row>
    <row r="13" spans="2:4" ht="15.75">
      <c r="B13" s="41" t="s">
        <v>226</v>
      </c>
      <c r="C13" s="42">
        <f t="shared" si="1"/>
        <v>1.03</v>
      </c>
      <c r="D13" s="43">
        <f t="shared" si="0"/>
        <v>380000</v>
      </c>
    </row>
    <row r="14" spans="2:4" ht="15.75" hidden="1">
      <c r="B14" s="4" t="s">
        <v>227</v>
      </c>
      <c r="C14" s="5">
        <f t="shared" si="1"/>
        <v>1.036</v>
      </c>
      <c r="D14" s="27">
        <f t="shared" si="0"/>
        <v>382214</v>
      </c>
    </row>
    <row r="15" spans="2:4" ht="15.75" hidden="1">
      <c r="B15" s="4" t="s">
        <v>228</v>
      </c>
      <c r="C15" s="5">
        <f t="shared" si="1"/>
        <v>1.042</v>
      </c>
      <c r="D15" s="27">
        <f t="shared" si="0"/>
        <v>384427</v>
      </c>
    </row>
    <row r="16" spans="2:4" ht="15.75" hidden="1">
      <c r="B16" s="4" t="s">
        <v>229</v>
      </c>
      <c r="C16" s="5">
        <f t="shared" si="1"/>
        <v>1.048</v>
      </c>
      <c r="D16" s="27">
        <f t="shared" si="0"/>
        <v>386641</v>
      </c>
    </row>
    <row r="17" spans="2:4" ht="15.75" hidden="1">
      <c r="B17" s="4" t="s">
        <v>230</v>
      </c>
      <c r="C17" s="5">
        <f t="shared" si="1"/>
        <v>1.054</v>
      </c>
      <c r="D17" s="27">
        <f t="shared" si="0"/>
        <v>388854</v>
      </c>
    </row>
    <row r="18" spans="2:4" ht="15.75">
      <c r="B18" s="61" t="s">
        <v>221</v>
      </c>
      <c r="C18" s="16">
        <v>1.06</v>
      </c>
      <c r="D18" s="48">
        <f t="shared" si="0"/>
        <v>391068</v>
      </c>
    </row>
  </sheetData>
  <sheetProtection/>
  <mergeCells count="5">
    <mergeCell ref="B3:D3"/>
    <mergeCell ref="B2:D2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2">
      <selection activeCell="F23" sqref="F23"/>
    </sheetView>
  </sheetViews>
  <sheetFormatPr defaultColWidth="9.140625" defaultRowHeight="12.75"/>
  <cols>
    <col min="1" max="1" width="3.140625" style="0" customWidth="1"/>
    <col min="2" max="2" width="65.140625" style="0" customWidth="1"/>
    <col min="3" max="3" width="15.421875" style="2" customWidth="1"/>
    <col min="4" max="4" width="17.28125" style="0" customWidth="1"/>
  </cols>
  <sheetData>
    <row r="2" spans="2:7" ht="22.5">
      <c r="B2" s="89" t="s">
        <v>233</v>
      </c>
      <c r="C2" s="89"/>
      <c r="D2" s="89"/>
      <c r="E2" s="3"/>
      <c r="F2" s="3"/>
      <c r="G2" s="3"/>
    </row>
    <row r="3" spans="2:4" ht="31.5" customHeight="1">
      <c r="B3" s="83" t="str">
        <f>'Bang1-NCXD'!B3:M3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231</v>
      </c>
      <c r="D5" s="45">
        <v>380000</v>
      </c>
    </row>
    <row r="6" spans="2:4" ht="12.75" customHeight="1">
      <c r="B6" s="87" t="s">
        <v>259</v>
      </c>
      <c r="C6" s="85" t="s">
        <v>178</v>
      </c>
      <c r="D6" s="87" t="s">
        <v>0</v>
      </c>
    </row>
    <row r="7" spans="2:4" ht="12.75" customHeight="1">
      <c r="B7" s="88"/>
      <c r="C7" s="86"/>
      <c r="D7" s="88"/>
    </row>
    <row r="8" spans="2:4" ht="15.75">
      <c r="B8" s="20" t="s">
        <v>220</v>
      </c>
      <c r="C8" s="11">
        <v>1</v>
      </c>
      <c r="D8" s="62">
        <f aca="true" t="shared" si="0" ref="D8:D18">ROUND($D$5*C8/$C$13,0)</f>
        <v>372549</v>
      </c>
    </row>
    <row r="9" spans="2:4" s="1" customFormat="1" ht="15.75" hidden="1">
      <c r="B9" s="4" t="s">
        <v>222</v>
      </c>
      <c r="C9" s="5">
        <f>($C$18-$C$8)/10+C8</f>
        <v>1.004</v>
      </c>
      <c r="D9" s="27">
        <f t="shared" si="0"/>
        <v>374039</v>
      </c>
    </row>
    <row r="10" spans="2:4" s="1" customFormat="1" ht="15.75" hidden="1">
      <c r="B10" s="4" t="s">
        <v>223</v>
      </c>
      <c r="C10" s="5">
        <f aca="true" t="shared" si="1" ref="C10:C17">($C$18-$C$8)/10+C9</f>
        <v>1.008</v>
      </c>
      <c r="D10" s="27">
        <f t="shared" si="0"/>
        <v>375529</v>
      </c>
    </row>
    <row r="11" spans="2:4" s="1" customFormat="1" ht="15.75" hidden="1">
      <c r="B11" s="4" t="s">
        <v>224</v>
      </c>
      <c r="C11" s="5">
        <f t="shared" si="1"/>
        <v>1.012</v>
      </c>
      <c r="D11" s="27">
        <f t="shared" si="0"/>
        <v>377020</v>
      </c>
    </row>
    <row r="12" spans="2:4" ht="15.75" hidden="1">
      <c r="B12" s="4" t="s">
        <v>225</v>
      </c>
      <c r="C12" s="5">
        <f t="shared" si="1"/>
        <v>1.016</v>
      </c>
      <c r="D12" s="27">
        <f t="shared" si="0"/>
        <v>378510</v>
      </c>
    </row>
    <row r="13" spans="2:4" ht="15.75">
      <c r="B13" s="41" t="s">
        <v>226</v>
      </c>
      <c r="C13" s="42">
        <f t="shared" si="1"/>
        <v>1.02</v>
      </c>
      <c r="D13" s="43">
        <f t="shared" si="0"/>
        <v>380000</v>
      </c>
    </row>
    <row r="14" spans="2:4" ht="15.75" hidden="1">
      <c r="B14" s="4" t="s">
        <v>227</v>
      </c>
      <c r="C14" s="5">
        <f t="shared" si="1"/>
        <v>1.024</v>
      </c>
      <c r="D14" s="27">
        <f t="shared" si="0"/>
        <v>381490</v>
      </c>
    </row>
    <row r="15" spans="2:4" ht="15.75" hidden="1">
      <c r="B15" s="4" t="s">
        <v>228</v>
      </c>
      <c r="C15" s="5">
        <f t="shared" si="1"/>
        <v>1.028</v>
      </c>
      <c r="D15" s="27">
        <f t="shared" si="0"/>
        <v>382980</v>
      </c>
    </row>
    <row r="16" spans="2:4" ht="15.75" hidden="1">
      <c r="B16" s="4" t="s">
        <v>229</v>
      </c>
      <c r="C16" s="5">
        <f t="shared" si="1"/>
        <v>1.032</v>
      </c>
      <c r="D16" s="27">
        <f t="shared" si="0"/>
        <v>384471</v>
      </c>
    </row>
    <row r="17" spans="2:4" ht="15.75" hidden="1">
      <c r="B17" s="4" t="s">
        <v>230</v>
      </c>
      <c r="C17" s="5">
        <f t="shared" si="1"/>
        <v>1.036</v>
      </c>
      <c r="D17" s="27">
        <f t="shared" si="0"/>
        <v>385961</v>
      </c>
    </row>
    <row r="18" spans="2:4" ht="15.75">
      <c r="B18" s="61" t="s">
        <v>221</v>
      </c>
      <c r="C18" s="16">
        <v>1.04</v>
      </c>
      <c r="D18" s="48">
        <f t="shared" si="0"/>
        <v>387451</v>
      </c>
    </row>
  </sheetData>
  <sheetProtection/>
  <mergeCells count="5">
    <mergeCell ref="B2:D2"/>
    <mergeCell ref="B3:D3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2" width="58.57421875" style="0" customWidth="1"/>
    <col min="3" max="3" width="12.7109375" style="2" bestFit="1" customWidth="1"/>
    <col min="4" max="4" width="17.8515625" style="0" bestFit="1" customWidth="1"/>
  </cols>
  <sheetData>
    <row r="2" spans="2:7" ht="22.5">
      <c r="B2" s="82" t="s">
        <v>234</v>
      </c>
      <c r="C2" s="82"/>
      <c r="D2" s="82"/>
      <c r="E2" s="3"/>
      <c r="F2" s="3"/>
      <c r="G2" s="3"/>
    </row>
    <row r="3" spans="2:4" ht="31.5" customHeight="1">
      <c r="B3" s="83" t="str">
        <f>'Bang1-NCXD'!B3:N3</f>
        <v>(Căn cứ Thông tư số 15/2019/TT-BXD ngày 26/12/2019 của Bộ Xây dựng hướng dẫn xác định đơn giá nhân công xây dựng)</v>
      </c>
      <c r="C3" s="83"/>
      <c r="D3" s="83"/>
    </row>
    <row r="5" spans="3:4" ht="15.75">
      <c r="C5" s="38" t="s">
        <v>235</v>
      </c>
      <c r="D5" s="45">
        <v>590000</v>
      </c>
    </row>
    <row r="6" spans="2:4" ht="15.75" customHeight="1">
      <c r="B6" s="87" t="s">
        <v>173</v>
      </c>
      <c r="C6" s="85" t="s">
        <v>178</v>
      </c>
      <c r="D6" s="87" t="s">
        <v>0</v>
      </c>
    </row>
    <row r="7" spans="2:4" ht="15.75" customHeight="1">
      <c r="B7" s="88"/>
      <c r="C7" s="86"/>
      <c r="D7" s="88"/>
    </row>
    <row r="8" spans="2:4" s="1" customFormat="1" ht="15.75">
      <c r="B8" s="22" t="s">
        <v>174</v>
      </c>
      <c r="C8" s="23">
        <v>1</v>
      </c>
      <c r="D8" s="27">
        <f>ROUND($D$5*C8/$C$9,0)</f>
        <v>536364</v>
      </c>
    </row>
    <row r="9" spans="2:4" s="1" customFormat="1" ht="15.75">
      <c r="B9" s="41" t="s">
        <v>175</v>
      </c>
      <c r="C9" s="44">
        <v>1.1</v>
      </c>
      <c r="D9" s="43">
        <f>ROUND($D$5*C9/$C$9,0)</f>
        <v>590000</v>
      </c>
    </row>
    <row r="10" spans="2:4" s="1" customFormat="1" ht="15.75">
      <c r="B10" s="22" t="s">
        <v>176</v>
      </c>
      <c r="C10" s="23">
        <v>1.24</v>
      </c>
      <c r="D10" s="27">
        <f>ROUND($D$5*C10/$C$9,0)</f>
        <v>665091</v>
      </c>
    </row>
    <row r="11" spans="2:4" ht="15.75">
      <c r="B11" s="24" t="s">
        <v>177</v>
      </c>
      <c r="C11" s="25">
        <v>1.39</v>
      </c>
      <c r="D11" s="30">
        <f>ROUND($D$5*C11/$C$9,0)</f>
        <v>745545</v>
      </c>
    </row>
  </sheetData>
  <sheetProtection/>
  <mergeCells count="5">
    <mergeCell ref="B3:D3"/>
    <mergeCell ref="B2:D2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Vunt</Manager>
  <Company>Quyet Toan Co.,Ltd * Tel: 0918.22.45.40 * Fax: (08)3 9691504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BANG TINH LUONG NHAN CONG XAY DUNG TT 15/2019/TT-BXD</dc:title>
  <dc:subject>ADTPro Version 10.1.01 (2020)</dc:subject>
  <dc:creator>VHM</dc:creator>
  <cp:keywords>Du toan, Du thau, Tham tra - Tham dinh</cp:keywords>
  <dc:description>ADTPro Version 10.1.01 (2020) - Phan mem lap Du toan - Du thau - Tham tra, tham dinh chuyen nghiep, tien ich, than thien</dc:description>
  <cp:lastModifiedBy>Nguyen Tan Vu</cp:lastModifiedBy>
  <cp:lastPrinted>2015-04-30T10:00:59Z</cp:lastPrinted>
  <dcterms:created xsi:type="dcterms:W3CDTF">2013-12-10T00:27:24Z</dcterms:created>
  <dcterms:modified xsi:type="dcterms:W3CDTF">2020-02-04T04:09:34Z</dcterms:modified>
  <cp:category>www.quyettoan.vn  -  www.dutoan.com.vn</cp:category>
  <cp:version/>
  <cp:contentType/>
  <cp:contentStatus/>
</cp:coreProperties>
</file>